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OS PAGINA TRANSPARENCIA\2020\SAMC CAIXA FIIXA\"/>
    </mc:Choice>
  </mc:AlternateContent>
  <xr:revisionPtr revIDLastSave="0" documentId="13_ncr:1_{1117794A-42CE-460B-9782-2EBBF334C891}" xr6:coauthVersionLast="46" xr6:coauthVersionMax="46" xr10:uidLastSave="{00000000-0000-0000-0000-000000000000}"/>
  <bookViews>
    <workbookView xWindow="-120" yWindow="-120" windowWidth="29040" windowHeight="15840" tabRatio="168" firstSheet="20" activeTab="20" xr2:uid="{00000000-000D-0000-FFFF-FFFF00000000}"/>
  </bookViews>
  <sheets>
    <sheet name="Liq 1" sheetId="6" r:id="rId1"/>
    <sheet name="LIQ 2" sheetId="7" r:id="rId2"/>
    <sheet name="LIQUIDACIÓ 3" sheetId="34" r:id="rId3"/>
    <sheet name="LIQ 4" sheetId="9" r:id="rId4"/>
    <sheet name="divisa" sheetId="33" r:id="rId5"/>
    <sheet name="LIQ 5" sheetId="11" r:id="rId6"/>
    <sheet name="LIQ 6" sheetId="12" r:id="rId7"/>
    <sheet name="LIQ 7" sheetId="13" r:id="rId8"/>
    <sheet name="LIQ 8" sheetId="14" r:id="rId9"/>
    <sheet name="LIQ 9" sheetId="15" r:id="rId10"/>
    <sheet name="LIQUID 10" sheetId="16" r:id="rId11"/>
    <sheet name="LIQUID 11" sheetId="19" r:id="rId12"/>
    <sheet name="LIQUIDACIÓN 14" sheetId="23" r:id="rId13"/>
    <sheet name="LIQUIDACIÓN 15" sheetId="24" r:id="rId14"/>
    <sheet name="LIQUIDACIÓN 16" sheetId="25" r:id="rId15"/>
    <sheet name="LIQUIDACIÓN 17" sheetId="26" r:id="rId16"/>
    <sheet name="liquidación 18" sheetId="28" r:id="rId17"/>
    <sheet name="LIQUIDACIÓN 19" sheetId="29" r:id="rId18"/>
    <sheet name="LIQUIDACIÓN 20" sheetId="30" r:id="rId19"/>
    <sheet name="LIQUIDACIÓN 21" sheetId="31" r:id="rId20"/>
    <sheet name="LIQUIDACIÓN 22" sheetId="32" r:id="rId21"/>
  </sheets>
  <definedNames>
    <definedName name="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9" l="1"/>
  <c r="I104" i="15" l="1"/>
  <c r="E174" i="16" l="1"/>
  <c r="E174" i="15" l="1"/>
  <c r="G5" i="15" l="1"/>
  <c r="G6" i="15" s="1"/>
  <c r="G7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G57" i="15" s="1"/>
  <c r="G58" i="15" s="1"/>
  <c r="G59" i="15" s="1"/>
  <c r="G60" i="15" s="1"/>
  <c r="G61" i="15" s="1"/>
  <c r="G62" i="15" s="1"/>
  <c r="G63" i="15" s="1"/>
  <c r="G64" i="15" s="1"/>
  <c r="G65" i="15" s="1"/>
  <c r="G66" i="15" s="1"/>
  <c r="G67" i="15" s="1"/>
  <c r="G68" i="15" s="1"/>
  <c r="G69" i="15" s="1"/>
  <c r="G70" i="15" s="1"/>
  <c r="G71" i="15" s="1"/>
  <c r="G72" i="15" s="1"/>
  <c r="G73" i="15" s="1"/>
  <c r="G74" i="15" l="1"/>
  <c r="G75" i="15" s="1"/>
  <c r="E124" i="14"/>
  <c r="G76" i="15" l="1"/>
  <c r="G77" i="15" s="1"/>
  <c r="E321" i="13"/>
  <c r="G78" i="15" l="1"/>
  <c r="G79" i="15" s="1"/>
  <c r="G80" i="15" s="1"/>
  <c r="G81" i="15" s="1"/>
  <c r="G82" i="15" s="1"/>
  <c r="G83" i="15" s="1"/>
  <c r="G84" i="15" s="1"/>
  <c r="G85" i="15" s="1"/>
  <c r="G86" i="15" s="1"/>
  <c r="G87" i="15" s="1"/>
  <c r="G88" i="15" s="1"/>
  <c r="G89" i="15" s="1"/>
  <c r="G90" i="15" s="1"/>
  <c r="F4" i="13"/>
  <c r="G91" i="15" l="1"/>
  <c r="G92" i="15" s="1"/>
  <c r="G93" i="15" s="1"/>
  <c r="G5" i="13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G79" i="13" s="1"/>
  <c r="G80" i="13" s="1"/>
  <c r="G81" i="13" s="1"/>
  <c r="G82" i="13" s="1"/>
  <c r="G83" i="13" s="1"/>
  <c r="G84" i="13" s="1"/>
  <c r="G85" i="13" s="1"/>
  <c r="G86" i="13" s="1"/>
  <c r="G87" i="13" s="1"/>
  <c r="G88" i="13" s="1"/>
  <c r="G89" i="13" s="1"/>
  <c r="G90" i="13" s="1"/>
  <c r="G91" i="13" s="1"/>
  <c r="G92" i="13" s="1"/>
  <c r="G93" i="13" s="1"/>
  <c r="G94" i="13" s="1"/>
  <c r="G95" i="13" s="1"/>
  <c r="G96" i="13" s="1"/>
  <c r="G97" i="13" s="1"/>
  <c r="G98" i="13" s="1"/>
  <c r="G99" i="13" s="1"/>
  <c r="G100" i="13" s="1"/>
  <c r="G101" i="13" s="1"/>
  <c r="G102" i="13" s="1"/>
  <c r="G103" i="13" s="1"/>
  <c r="G104" i="13" s="1"/>
  <c r="G94" i="15" l="1"/>
  <c r="G95" i="15" s="1"/>
  <c r="G96" i="15" s="1"/>
  <c r="G97" i="15" s="1"/>
  <c r="G98" i="15" s="1"/>
  <c r="G105" i="13"/>
  <c r="G106" i="13" s="1"/>
  <c r="G107" i="13" s="1"/>
  <c r="G108" i="13" s="1"/>
  <c r="G109" i="13" s="1"/>
  <c r="G110" i="13" s="1"/>
  <c r="G111" i="13" s="1"/>
  <c r="G112" i="13" s="1"/>
  <c r="G113" i="13" s="1"/>
  <c r="G114" i="13" s="1"/>
  <c r="G115" i="13" s="1"/>
  <c r="G116" i="13" s="1"/>
  <c r="G117" i="13" s="1"/>
  <c r="G118" i="13" s="1"/>
  <c r="G119" i="13" s="1"/>
  <c r="G120" i="13" s="1"/>
  <c r="G121" i="13" s="1"/>
  <c r="G122" i="13" s="1"/>
  <c r="G123" i="13" s="1"/>
  <c r="G124" i="13" s="1"/>
  <c r="G125" i="13" s="1"/>
  <c r="G126" i="13" s="1"/>
  <c r="G127" i="13" s="1"/>
  <c r="G128" i="13" s="1"/>
  <c r="G129" i="13" s="1"/>
  <c r="G130" i="13" s="1"/>
  <c r="G131" i="13" s="1"/>
  <c r="E259" i="12"/>
  <c r="G99" i="15" l="1"/>
  <c r="G100" i="15" s="1"/>
  <c r="G101" i="15" s="1"/>
  <c r="G102" i="15" s="1"/>
  <c r="G103" i="15" s="1"/>
  <c r="G104" i="15" s="1"/>
  <c r="G105" i="15" s="1"/>
  <c r="G106" i="15" s="1"/>
  <c r="G107" i="15" s="1"/>
  <c r="G108" i="15" s="1"/>
  <c r="G109" i="15" s="1"/>
  <c r="G110" i="15" s="1"/>
  <c r="G111" i="15" s="1"/>
  <c r="G112" i="15" s="1"/>
  <c r="G113" i="15" s="1"/>
  <c r="G132" i="13"/>
  <c r="G133" i="13" s="1"/>
  <c r="G134" i="13" s="1"/>
  <c r="G135" i="13" s="1"/>
  <c r="G136" i="13" s="1"/>
  <c r="G137" i="13" s="1"/>
  <c r="G138" i="13" s="1"/>
  <c r="G139" i="13" s="1"/>
  <c r="G140" i="13" s="1"/>
  <c r="G141" i="13" s="1"/>
  <c r="G142" i="13" s="1"/>
  <c r="G143" i="13" s="1"/>
  <c r="G144" i="13" s="1"/>
  <c r="G145" i="13" s="1"/>
  <c r="G146" i="13" s="1"/>
  <c r="G147" i="13" s="1"/>
  <c r="G148" i="13" s="1"/>
  <c r="G149" i="13" s="1"/>
  <c r="G114" i="15" l="1"/>
  <c r="G115" i="15" s="1"/>
  <c r="G116" i="15" s="1"/>
  <c r="G117" i="15" s="1"/>
  <c r="G118" i="15" s="1"/>
  <c r="G119" i="15" s="1"/>
  <c r="G120" i="15" s="1"/>
  <c r="G121" i="15" s="1"/>
  <c r="G122" i="15" s="1"/>
  <c r="G123" i="15" s="1"/>
  <c r="G124" i="15" s="1"/>
  <c r="G125" i="15" s="1"/>
  <c r="G126" i="15" s="1"/>
  <c r="G127" i="15" s="1"/>
  <c r="G128" i="15" s="1"/>
  <c r="G129" i="15" s="1"/>
  <c r="G130" i="15" s="1"/>
  <c r="G131" i="15" s="1"/>
  <c r="G132" i="15" s="1"/>
  <c r="G133" i="15" s="1"/>
  <c r="G134" i="15" s="1"/>
  <c r="G135" i="15" s="1"/>
  <c r="G136" i="15" s="1"/>
  <c r="G137" i="15" s="1"/>
  <c r="G138" i="15" s="1"/>
  <c r="G139" i="15" s="1"/>
  <c r="G140" i="15" s="1"/>
  <c r="G141" i="15" s="1"/>
  <c r="G142" i="15" s="1"/>
  <c r="G143" i="15" s="1"/>
  <c r="G144" i="15" s="1"/>
  <c r="G145" i="15" s="1"/>
  <c r="G146" i="15" s="1"/>
  <c r="G147" i="15" s="1"/>
  <c r="G148" i="15" s="1"/>
  <c r="G149" i="15" s="1"/>
  <c r="G150" i="15" s="1"/>
  <c r="G151" i="15" s="1"/>
  <c r="G152" i="15" s="1"/>
  <c r="G153" i="15" s="1"/>
  <c r="G154" i="15" s="1"/>
  <c r="G155" i="15" s="1"/>
  <c r="G156" i="15" s="1"/>
  <c r="G157" i="15" s="1"/>
  <c r="G158" i="15" s="1"/>
  <c r="G159" i="15" s="1"/>
  <c r="G160" i="15" s="1"/>
  <c r="G161" i="15" s="1"/>
  <c r="G162" i="15" s="1"/>
  <c r="G163" i="15" s="1"/>
  <c r="G164" i="15" s="1"/>
  <c r="G165" i="15" s="1"/>
  <c r="G166" i="15" s="1"/>
  <c r="G167" i="15" s="1"/>
  <c r="G150" i="13"/>
  <c r="G151" i="13" s="1"/>
  <c r="G152" i="13" s="1"/>
  <c r="G153" i="13" s="1"/>
  <c r="G154" i="13" s="1"/>
  <c r="E200" i="11"/>
  <c r="G168" i="15" l="1"/>
  <c r="G169" i="15" s="1"/>
  <c r="G170" i="15" s="1"/>
  <c r="G171" i="15" s="1"/>
  <c r="G172" i="15" s="1"/>
  <c r="G173" i="15" s="1"/>
  <c r="G4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G102" i="16" s="1"/>
  <c r="G103" i="16" s="1"/>
  <c r="G104" i="16" s="1"/>
  <c r="G105" i="16" s="1"/>
  <c r="G106" i="16" s="1"/>
  <c r="G107" i="16" s="1"/>
  <c r="G108" i="16" s="1"/>
  <c r="G109" i="16" s="1"/>
  <c r="G110" i="16" s="1"/>
  <c r="G111" i="16" s="1"/>
  <c r="G112" i="16" s="1"/>
  <c r="G113" i="16" s="1"/>
  <c r="G114" i="16" s="1"/>
  <c r="G115" i="16" s="1"/>
  <c r="G116" i="16" s="1"/>
  <c r="G117" i="16" s="1"/>
  <c r="G118" i="16" s="1"/>
  <c r="G119" i="16" s="1"/>
  <c r="G120" i="16" s="1"/>
  <c r="G121" i="16" s="1"/>
  <c r="G122" i="16" s="1"/>
  <c r="G123" i="16" s="1"/>
  <c r="G124" i="16" s="1"/>
  <c r="G125" i="16" s="1"/>
  <c r="G126" i="16" s="1"/>
  <c r="G127" i="16" s="1"/>
  <c r="G128" i="16" s="1"/>
  <c r="G129" i="16" s="1"/>
  <c r="G130" i="16" s="1"/>
  <c r="G131" i="16" s="1"/>
  <c r="G132" i="16" s="1"/>
  <c r="G133" i="16" s="1"/>
  <c r="G134" i="16" s="1"/>
  <c r="G135" i="16" s="1"/>
  <c r="G136" i="16" s="1"/>
  <c r="G137" i="16" s="1"/>
  <c r="G138" i="16" s="1"/>
  <c r="G139" i="16" s="1"/>
  <c r="G140" i="16" s="1"/>
  <c r="G141" i="16" s="1"/>
  <c r="G142" i="16" s="1"/>
  <c r="G143" i="16" s="1"/>
  <c r="G144" i="16" s="1"/>
  <c r="G145" i="16" s="1"/>
  <c r="G146" i="16" s="1"/>
  <c r="G147" i="16" s="1"/>
  <c r="G148" i="16" s="1"/>
  <c r="G149" i="16" s="1"/>
  <c r="G150" i="16" s="1"/>
  <c r="G151" i="16" s="1"/>
  <c r="G152" i="16" s="1"/>
  <c r="G153" i="16" s="1"/>
  <c r="G154" i="16" s="1"/>
  <c r="G155" i="16" s="1"/>
  <c r="G156" i="16" s="1"/>
  <c r="G157" i="16" s="1"/>
  <c r="G158" i="16" s="1"/>
  <c r="G159" i="16" s="1"/>
  <c r="G160" i="16" s="1"/>
  <c r="G161" i="16" s="1"/>
  <c r="G162" i="16" s="1"/>
  <c r="G163" i="16" s="1"/>
  <c r="G164" i="16" s="1"/>
  <c r="G165" i="16" s="1"/>
  <c r="G166" i="16" s="1"/>
  <c r="G167" i="16" s="1"/>
  <c r="G168" i="16" s="1"/>
  <c r="G169" i="16" s="1"/>
  <c r="G170" i="16" s="1"/>
  <c r="G171" i="16" s="1"/>
  <c r="G172" i="16" s="1"/>
  <c r="G173" i="16" s="1"/>
  <c r="G4" i="19" s="1"/>
  <c r="G6" i="19" s="1"/>
  <c r="G7" i="19" s="1"/>
  <c r="G8" i="19" s="1"/>
  <c r="G9" i="19" s="1"/>
  <c r="G10" i="19" s="1"/>
  <c r="G11" i="19" s="1"/>
  <c r="G12" i="19" s="1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G39" i="19" s="1"/>
  <c r="G40" i="19" s="1"/>
  <c r="G155" i="13"/>
  <c r="G156" i="13" s="1"/>
  <c r="G157" i="13" s="1"/>
  <c r="G158" i="13" s="1"/>
  <c r="G159" i="13" s="1"/>
  <c r="G160" i="13" s="1"/>
  <c r="G161" i="13" s="1"/>
  <c r="G162" i="13" s="1"/>
  <c r="G163" i="13" s="1"/>
  <c r="G164" i="13" s="1"/>
  <c r="G165" i="13" s="1"/>
  <c r="G166" i="13" s="1"/>
  <c r="G167" i="13" s="1"/>
  <c r="G168" i="13" s="1"/>
  <c r="G169" i="13" s="1"/>
  <c r="G170" i="13" s="1"/>
  <c r="G171" i="13" s="1"/>
  <c r="G172" i="13" s="1"/>
  <c r="G173" i="13" s="1"/>
  <c r="G174" i="13" s="1"/>
  <c r="G41" i="19" l="1"/>
  <c r="G42" i="19" s="1"/>
  <c r="G43" i="19" s="1"/>
  <c r="G44" i="19" s="1"/>
  <c r="G45" i="19" s="1"/>
  <c r="G46" i="19" s="1"/>
  <c r="G47" i="19" s="1"/>
  <c r="G48" i="19" s="1"/>
  <c r="G49" i="19" s="1"/>
  <c r="G50" i="19" s="1"/>
  <c r="G51" i="19" s="1"/>
  <c r="G52" i="19" s="1"/>
  <c r="G53" i="19" s="1"/>
  <c r="G54" i="19" s="1"/>
  <c r="G55" i="19" s="1"/>
  <c r="G56" i="19" s="1"/>
  <c r="G57" i="19" s="1"/>
  <c r="G58" i="19" s="1"/>
  <c r="G59" i="19" s="1"/>
  <c r="G60" i="19" s="1"/>
  <c r="G61" i="19" s="1"/>
  <c r="G62" i="19" s="1"/>
  <c r="G63" i="19" s="1"/>
  <c r="G64" i="19" s="1"/>
  <c r="G65" i="19" s="1"/>
  <c r="G66" i="19" s="1"/>
  <c r="G67" i="19" s="1"/>
  <c r="G68" i="19" s="1"/>
  <c r="G69" i="19" s="1"/>
  <c r="G70" i="19" s="1"/>
  <c r="G71" i="19" s="1"/>
  <c r="G72" i="19" s="1"/>
  <c r="G73" i="19" s="1"/>
  <c r="G74" i="19" s="1"/>
  <c r="G75" i="19" s="1"/>
  <c r="G76" i="19" s="1"/>
  <c r="G77" i="19" s="1"/>
  <c r="G78" i="19" s="1"/>
  <c r="G79" i="19" s="1"/>
  <c r="G80" i="19" s="1"/>
  <c r="G81" i="19" s="1"/>
  <c r="G82" i="19" s="1"/>
  <c r="G83" i="19" s="1"/>
  <c r="G84" i="19" s="1"/>
  <c r="G85" i="19" s="1"/>
  <c r="G86" i="19" s="1"/>
  <c r="G87" i="19" s="1"/>
  <c r="G88" i="19" s="1"/>
  <c r="G89" i="19" s="1"/>
  <c r="G90" i="19" s="1"/>
  <c r="G91" i="19" s="1"/>
  <c r="G92" i="19" s="1"/>
  <c r="G93" i="19" s="1"/>
  <c r="G94" i="19" s="1"/>
  <c r="G95" i="19" s="1"/>
  <c r="G96" i="19" s="1"/>
  <c r="G175" i="13"/>
  <c r="G176" i="13" s="1"/>
  <c r="G177" i="13" s="1"/>
  <c r="G178" i="13" s="1"/>
  <c r="G179" i="13" s="1"/>
  <c r="G180" i="13" s="1"/>
  <c r="G181" i="13" s="1"/>
  <c r="G182" i="13" s="1"/>
  <c r="G183" i="13" s="1"/>
  <c r="G184" i="13" s="1"/>
  <c r="G185" i="13" s="1"/>
  <c r="G186" i="13" s="1"/>
  <c r="E66" i="9"/>
  <c r="G187" i="13" l="1"/>
  <c r="G188" i="13" s="1"/>
  <c r="G189" i="13" s="1"/>
  <c r="G190" i="13" s="1"/>
  <c r="G191" i="13" s="1"/>
  <c r="G192" i="13" s="1"/>
  <c r="G193" i="13" s="1"/>
  <c r="G194" i="13" s="1"/>
  <c r="G195" i="13" s="1"/>
  <c r="G196" i="13" s="1"/>
  <c r="G197" i="13" s="1"/>
  <c r="G198" i="13" s="1"/>
  <c r="G199" i="13" s="1"/>
  <c r="G200" i="13" s="1"/>
  <c r="G201" i="13" s="1"/>
  <c r="G202" i="13" s="1"/>
  <c r="G203" i="13" s="1"/>
  <c r="G204" i="13" s="1"/>
  <c r="G205" i="13" s="1"/>
  <c r="G206" i="13" s="1"/>
  <c r="G207" i="13" s="1"/>
  <c r="G208" i="13" s="1"/>
  <c r="G209" i="13" s="1"/>
  <c r="G210" i="13" s="1"/>
  <c r="G211" i="13" s="1"/>
  <c r="G212" i="13" s="1"/>
  <c r="G213" i="13" s="1"/>
  <c r="G214" i="13" s="1"/>
  <c r="G215" i="13" s="1"/>
  <c r="G216" i="13" s="1"/>
  <c r="G217" i="13" s="1"/>
  <c r="G218" i="13" s="1"/>
  <c r="G219" i="13" s="1"/>
  <c r="G220" i="13" s="1"/>
  <c r="G221" i="13" s="1"/>
  <c r="G222" i="13" s="1"/>
  <c r="G223" i="13" s="1"/>
  <c r="G224" i="13" s="1"/>
  <c r="G225" i="13" s="1"/>
  <c r="G226" i="13" s="1"/>
  <c r="G227" i="13" s="1"/>
  <c r="G228" i="13" s="1"/>
  <c r="G229" i="13" s="1"/>
  <c r="G230" i="13" s="1"/>
  <c r="G231" i="13" s="1"/>
  <c r="G232" i="13" s="1"/>
  <c r="G233" i="13" s="1"/>
  <c r="G234" i="13" s="1"/>
  <c r="G235" i="13" s="1"/>
  <c r="G236" i="13" s="1"/>
  <c r="G237" i="13" s="1"/>
  <c r="G238" i="13" s="1"/>
  <c r="G239" i="13" s="1"/>
  <c r="G240" i="13" s="1"/>
  <c r="G241" i="13" s="1"/>
  <c r="G242" i="13" s="1"/>
  <c r="G243" i="13" s="1"/>
  <c r="G244" i="13" s="1"/>
  <c r="E236" i="34"/>
  <c r="G245" i="13" l="1"/>
  <c r="G246" i="13" s="1"/>
  <c r="G247" i="13" s="1"/>
  <c r="G248" i="13" s="1"/>
  <c r="G249" i="13" s="1"/>
  <c r="G250" i="13" s="1"/>
  <c r="G251" i="13" s="1"/>
  <c r="G252" i="13" s="1"/>
  <c r="G253" i="13" s="1"/>
  <c r="G254" i="13" s="1"/>
  <c r="G255" i="13" s="1"/>
  <c r="G256" i="13" s="1"/>
  <c r="G257" i="13" s="1"/>
  <c r="G258" i="13" s="1"/>
  <c r="G259" i="13" s="1"/>
  <c r="G260" i="13" s="1"/>
  <c r="L9" i="34"/>
  <c r="N51" i="34"/>
  <c r="G261" i="13" l="1"/>
  <c r="G262" i="13" s="1"/>
  <c r="G263" i="13" s="1"/>
  <c r="G264" i="13" s="1"/>
  <c r="G265" i="13" s="1"/>
  <c r="G266" i="13" s="1"/>
  <c r="G267" i="13" s="1"/>
  <c r="G268" i="13" s="1"/>
  <c r="G269" i="13" s="1"/>
  <c r="E399" i="7"/>
  <c r="G270" i="13" l="1"/>
  <c r="G271" i="13" s="1"/>
  <c r="G272" i="13" s="1"/>
  <c r="G273" i="13" s="1"/>
  <c r="G274" i="13" s="1"/>
  <c r="G275" i="13" s="1"/>
  <c r="G276" i="13" s="1"/>
  <c r="G277" i="13" s="1"/>
  <c r="G278" i="13" s="1"/>
  <c r="G279" i="13" s="1"/>
  <c r="G280" i="13" s="1"/>
  <c r="G281" i="13" s="1"/>
  <c r="G282" i="13" s="1"/>
  <c r="G283" i="13" s="1"/>
  <c r="G284" i="13" s="1"/>
  <c r="G285" i="13" s="1"/>
  <c r="G286" i="13" s="1"/>
  <c r="G287" i="13" s="1"/>
  <c r="G288" i="13" s="1"/>
  <c r="G289" i="13" s="1"/>
  <c r="G290" i="13" s="1"/>
  <c r="G291" i="13" s="1"/>
  <c r="G292" i="13" s="1"/>
  <c r="G293" i="13" s="1"/>
  <c r="G294" i="13" s="1"/>
  <c r="G295" i="13" s="1"/>
  <c r="G296" i="13" s="1"/>
  <c r="G297" i="13" s="1"/>
  <c r="G298" i="13" s="1"/>
  <c r="G299" i="13" s="1"/>
  <c r="G300" i="13" s="1"/>
  <c r="G301" i="13" s="1"/>
  <c r="G302" i="13" s="1"/>
  <c r="G303" i="13" s="1"/>
  <c r="G304" i="13" s="1"/>
  <c r="G305" i="13" s="1"/>
  <c r="G306" i="13" s="1"/>
  <c r="G307" i="13" s="1"/>
  <c r="G308" i="13" s="1"/>
  <c r="G309" i="13" s="1"/>
  <c r="G310" i="13" s="1"/>
  <c r="G311" i="13" s="1"/>
  <c r="G312" i="13" s="1"/>
  <c r="G313" i="13" s="1"/>
  <c r="G314" i="13" s="1"/>
  <c r="G315" i="13" s="1"/>
  <c r="G316" i="13" s="1"/>
  <c r="G317" i="13" s="1"/>
  <c r="G318" i="13" s="1"/>
  <c r="G319" i="13" s="1"/>
  <c r="G320" i="13" s="1"/>
  <c r="F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G106" i="14" s="1"/>
  <c r="G107" i="14" s="1"/>
  <c r="G108" i="14" s="1"/>
  <c r="G109" i="14" s="1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N223" i="7"/>
  <c r="D19" i="33" l="1"/>
  <c r="D23" i="33" l="1"/>
  <c r="D22" i="33"/>
  <c r="C25" i="33" l="1"/>
  <c r="E15" i="33"/>
  <c r="E14" i="33"/>
  <c r="D14" i="33"/>
  <c r="D21" i="33" l="1"/>
  <c r="D20" i="33"/>
  <c r="D18" i="33"/>
  <c r="D17" i="33"/>
  <c r="E16" i="33"/>
  <c r="E17" i="33" s="1"/>
  <c r="E18" i="33" s="1"/>
  <c r="E19" i="33" s="1"/>
  <c r="E20" i="33" s="1"/>
  <c r="E21" i="33" s="1"/>
  <c r="E22" i="33" s="1"/>
  <c r="E23" i="33" s="1"/>
  <c r="D16" i="33"/>
  <c r="D15" i="33"/>
  <c r="E3" i="33"/>
  <c r="E4" i="33" s="1"/>
  <c r="E5" i="33" s="1"/>
  <c r="E6" i="33" s="1"/>
  <c r="E7" i="33" s="1"/>
  <c r="E8" i="33" s="1"/>
  <c r="E9" i="33" s="1"/>
  <c r="E10" i="33" s="1"/>
  <c r="E11" i="33" s="1"/>
  <c r="F2" i="33"/>
  <c r="D10" i="33" l="1"/>
  <c r="D12" i="33"/>
  <c r="D3" i="33"/>
  <c r="D5" i="33"/>
  <c r="D7" i="33"/>
  <c r="D9" i="33"/>
  <c r="D11" i="33"/>
  <c r="D4" i="33"/>
  <c r="D6" i="33"/>
  <c r="D8" i="33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D25" i="33" l="1"/>
  <c r="G48" i="7"/>
  <c r="G49" i="7" s="1"/>
  <c r="G50" i="7" s="1"/>
  <c r="G51" i="7" s="1"/>
  <c r="G52" i="7" s="1"/>
  <c r="G53" i="7" s="1"/>
  <c r="E134" i="6"/>
  <c r="G54" i="7" l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6" i="6"/>
  <c r="G84" i="7" l="1"/>
  <c r="G85" i="7" s="1"/>
  <c r="G86" i="7" s="1"/>
  <c r="G87" i="7" s="1"/>
  <c r="G88" i="7" s="1"/>
  <c r="G89" i="7" s="1"/>
  <c r="G90" i="7" s="1"/>
  <c r="G91" i="7" l="1"/>
  <c r="G92" i="7" s="1"/>
  <c r="G93" i="7" s="1"/>
  <c r="G94" i="7" l="1"/>
  <c r="G95" i="7" s="1"/>
  <c r="G96" i="7" s="1"/>
  <c r="E399" i="31"/>
  <c r="G97" i="7" l="1"/>
  <c r="G98" i="7" s="1"/>
  <c r="G99" i="7" s="1"/>
  <c r="G100" i="7" s="1"/>
  <c r="E96" i="32"/>
  <c r="G101" i="7" l="1"/>
  <c r="G102" i="7" s="1"/>
  <c r="G103" i="7" s="1"/>
  <c r="G104" i="7" s="1"/>
  <c r="G105" i="7" s="1"/>
  <c r="G106" i="7" s="1"/>
  <c r="G107" i="7" s="1"/>
  <c r="G108" i="7" l="1"/>
  <c r="G109" i="7" s="1"/>
  <c r="G110" i="7" s="1"/>
  <c r="G111" i="7" s="1"/>
  <c r="G112" i="7" s="1"/>
  <c r="G113" i="7" s="1"/>
  <c r="G114" i="7" s="1"/>
  <c r="G115" i="7" s="1"/>
  <c r="G116" i="7" s="1"/>
  <c r="G117" i="7" s="1"/>
  <c r="G6" i="31"/>
  <c r="G7" i="31" s="1"/>
  <c r="G8" i="31" s="1"/>
  <c r="G9" i="31" s="1"/>
  <c r="G10" i="31" s="1"/>
  <c r="G11" i="31" s="1"/>
  <c r="G12" i="31" s="1"/>
  <c r="G13" i="31" s="1"/>
  <c r="G14" i="31" s="1"/>
  <c r="G15" i="31" s="1"/>
  <c r="G16" i="31" s="1"/>
  <c r="G17" i="31" s="1"/>
  <c r="G18" i="31" s="1"/>
  <c r="G19" i="31" s="1"/>
  <c r="G20" i="31" s="1"/>
  <c r="G21" i="31" s="1"/>
  <c r="G22" i="31" s="1"/>
  <c r="G23" i="31" s="1"/>
  <c r="G24" i="31" s="1"/>
  <c r="G25" i="31" s="1"/>
  <c r="G26" i="31" s="1"/>
  <c r="G27" i="31" s="1"/>
  <c r="G28" i="31" s="1"/>
  <c r="G29" i="31" s="1"/>
  <c r="G30" i="31" s="1"/>
  <c r="G31" i="31" s="1"/>
  <c r="G32" i="31" s="1"/>
  <c r="G33" i="31" s="1"/>
  <c r="E42" i="30"/>
  <c r="E276" i="30" s="1"/>
  <c r="G118" i="7" l="1"/>
  <c r="G34" i="31"/>
  <c r="G35" i="31" s="1"/>
  <c r="G36" i="31" s="1"/>
  <c r="G37" i="31" s="1"/>
  <c r="G38" i="31" s="1"/>
  <c r="G39" i="31" s="1"/>
  <c r="G40" i="31" s="1"/>
  <c r="G41" i="31" s="1"/>
  <c r="G42" i="31" s="1"/>
  <c r="G43" i="31" s="1"/>
  <c r="G44" i="31" s="1"/>
  <c r="G45" i="31" s="1"/>
  <c r="G46" i="31" s="1"/>
  <c r="G47" i="31" s="1"/>
  <c r="G48" i="31" s="1"/>
  <c r="G49" i="31" s="1"/>
  <c r="G50" i="31" s="1"/>
  <c r="G51" i="31" s="1"/>
  <c r="G52" i="31" s="1"/>
  <c r="G53" i="31" s="1"/>
  <c r="G54" i="31" s="1"/>
  <c r="G119" i="7" l="1"/>
  <c r="G120" i="7" s="1"/>
  <c r="G55" i="31"/>
  <c r="G56" i="31" s="1"/>
  <c r="G57" i="31" s="1"/>
  <c r="G58" i="31" s="1"/>
  <c r="G59" i="31" s="1"/>
  <c r="G60" i="31" s="1"/>
  <c r="G61" i="31" s="1"/>
  <c r="G62" i="31" s="1"/>
  <c r="G63" i="31" s="1"/>
  <c r="G64" i="31" s="1"/>
  <c r="G65" i="31" s="1"/>
  <c r="G66" i="31" s="1"/>
  <c r="G67" i="31" s="1"/>
  <c r="G68" i="31" s="1"/>
  <c r="G69" i="31" s="1"/>
  <c r="G70" i="31" s="1"/>
  <c r="G71" i="31" s="1"/>
  <c r="G72" i="31" s="1"/>
  <c r="G73" i="31" s="1"/>
  <c r="E180" i="29"/>
  <c r="G121" i="7" l="1"/>
  <c r="G122" i="7" s="1"/>
  <c r="G74" i="31"/>
  <c r="G75" i="31" s="1"/>
  <c r="G76" i="31" s="1"/>
  <c r="G77" i="31" s="1"/>
  <c r="G78" i="31" s="1"/>
  <c r="G79" i="31" s="1"/>
  <c r="G80" i="31" s="1"/>
  <c r="G81" i="31" s="1"/>
  <c r="G82" i="31" s="1"/>
  <c r="G83" i="31" s="1"/>
  <c r="G84" i="31" s="1"/>
  <c r="G85" i="31" s="1"/>
  <c r="G86" i="31" s="1"/>
  <c r="G87" i="31" s="1"/>
  <c r="G88" i="31" s="1"/>
  <c r="G89" i="31" s="1"/>
  <c r="G90" i="31" s="1"/>
  <c r="G91" i="31" s="1"/>
  <c r="G92" i="31" s="1"/>
  <c r="G93" i="31" s="1"/>
  <c r="G94" i="31" s="1"/>
  <c r="G95" i="31" s="1"/>
  <c r="G6" i="29"/>
  <c r="G123" i="7" l="1"/>
  <c r="G124" i="7" s="1"/>
  <c r="G125" i="7" s="1"/>
  <c r="G126" i="7" s="1"/>
  <c r="G127" i="7" s="1"/>
  <c r="G96" i="31"/>
  <c r="G97" i="31" s="1"/>
  <c r="G98" i="31" s="1"/>
  <c r="G99" i="31" s="1"/>
  <c r="G100" i="31" s="1"/>
  <c r="G101" i="31" s="1"/>
  <c r="G102" i="31" s="1"/>
  <c r="G103" i="31" s="1"/>
  <c r="G104" i="31" s="1"/>
  <c r="G105" i="31" s="1"/>
  <c r="G106" i="31" s="1"/>
  <c r="G107" i="31" s="1"/>
  <c r="G108" i="31" s="1"/>
  <c r="G109" i="31" s="1"/>
  <c r="G110" i="31" s="1"/>
  <c r="G128" i="7" l="1"/>
  <c r="G129" i="7" s="1"/>
  <c r="G130" i="7" s="1"/>
  <c r="G131" i="7" s="1"/>
  <c r="G132" i="7" s="1"/>
  <c r="G133" i="7" s="1"/>
  <c r="G134" i="7" s="1"/>
  <c r="G135" i="7" s="1"/>
  <c r="G136" i="7" s="1"/>
  <c r="G137" i="7" s="1"/>
  <c r="G138" i="7" s="1"/>
  <c r="G139" i="7" s="1"/>
  <c r="G111" i="31"/>
  <c r="G112" i="31" s="1"/>
  <c r="G113" i="31" s="1"/>
  <c r="G114" i="31" s="1"/>
  <c r="G115" i="31" s="1"/>
  <c r="G116" i="31" s="1"/>
  <c r="G117" i="31" s="1"/>
  <c r="G118" i="31" s="1"/>
  <c r="G119" i="31" s="1"/>
  <c r="G120" i="31" s="1"/>
  <c r="G121" i="31" s="1"/>
  <c r="G122" i="31" s="1"/>
  <c r="G123" i="31" s="1"/>
  <c r="G124" i="31" s="1"/>
  <c r="G125" i="31" s="1"/>
  <c r="G126" i="31" s="1"/>
  <c r="G127" i="31" s="1"/>
  <c r="G128" i="31" s="1"/>
  <c r="G129" i="31" s="1"/>
  <c r="G130" i="31" s="1"/>
  <c r="G131" i="31" s="1"/>
  <c r="G132" i="31" s="1"/>
  <c r="G133" i="31" s="1"/>
  <c r="G134" i="31" s="1"/>
  <c r="G135" i="31" s="1"/>
  <c r="G136" i="31" s="1"/>
  <c r="G137" i="31" s="1"/>
  <c r="G138" i="31" s="1"/>
  <c r="G139" i="31" s="1"/>
  <c r="G140" i="31" s="1"/>
  <c r="G141" i="31" s="1"/>
  <c r="G142" i="31" s="1"/>
  <c r="G143" i="31" s="1"/>
  <c r="G144" i="31" s="1"/>
  <c r="G145" i="31" s="1"/>
  <c r="G146" i="31" s="1"/>
  <c r="G147" i="31" s="1"/>
  <c r="G148" i="31" s="1"/>
  <c r="G149" i="31" s="1"/>
  <c r="G150" i="31" s="1"/>
  <c r="G151" i="31" s="1"/>
  <c r="G152" i="31" s="1"/>
  <c r="G153" i="31" s="1"/>
  <c r="G154" i="31" s="1"/>
  <c r="G155" i="31" s="1"/>
  <c r="G156" i="31" s="1"/>
  <c r="G157" i="31" s="1"/>
  <c r="G158" i="31" s="1"/>
  <c r="G159" i="31" s="1"/>
  <c r="G160" i="31" s="1"/>
  <c r="E114" i="28"/>
  <c r="G140" i="7" l="1"/>
  <c r="G141" i="7" s="1"/>
  <c r="G161" i="31"/>
  <c r="G162" i="31" s="1"/>
  <c r="G163" i="31" s="1"/>
  <c r="G164" i="31" s="1"/>
  <c r="G165" i="31" s="1"/>
  <c r="G166" i="31" s="1"/>
  <c r="G167" i="31" s="1"/>
  <c r="G142" i="7" l="1"/>
  <c r="G143" i="7" s="1"/>
  <c r="G144" i="7" s="1"/>
  <c r="G145" i="7" s="1"/>
  <c r="G146" i="7" s="1"/>
  <c r="G147" i="7" s="1"/>
  <c r="G148" i="7" s="1"/>
  <c r="G149" i="7" s="1"/>
  <c r="G150" i="7" s="1"/>
  <c r="G151" i="7" s="1"/>
  <c r="G152" i="7" s="1"/>
  <c r="G153" i="7" s="1"/>
  <c r="G154" i="7" s="1"/>
  <c r="G168" i="31"/>
  <c r="G169" i="31" s="1"/>
  <c r="G170" i="31" s="1"/>
  <c r="E122" i="26"/>
  <c r="E126" i="25"/>
  <c r="G155" i="7" l="1"/>
  <c r="G156" i="7" s="1"/>
  <c r="G157" i="7" s="1"/>
  <c r="G158" i="7" s="1"/>
  <c r="G159" i="7" s="1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1" i="31"/>
  <c r="G172" i="31" s="1"/>
  <c r="G173" i="31" s="1"/>
  <c r="G174" i="31" s="1"/>
  <c r="G175" i="31" s="1"/>
  <c r="G176" i="31" s="1"/>
  <c r="G177" i="31" s="1"/>
  <c r="G178" i="31" s="1"/>
  <c r="G179" i="31" s="1"/>
  <c r="G180" i="31" s="1"/>
  <c r="G181" i="31" s="1"/>
  <c r="G182" i="31" s="1"/>
  <c r="G183" i="31" s="1"/>
  <c r="G184" i="31" s="1"/>
  <c r="G185" i="31" s="1"/>
  <c r="G186" i="31" s="1"/>
  <c r="G187" i="31" s="1"/>
  <c r="K116" i="24"/>
  <c r="G174" i="7" l="1"/>
  <c r="G175" i="7" s="1"/>
  <c r="G176" i="7" s="1"/>
  <c r="G188" i="31"/>
  <c r="G189" i="31" s="1"/>
  <c r="G190" i="31" s="1"/>
  <c r="G191" i="31" s="1"/>
  <c r="G192" i="31" s="1"/>
  <c r="G193" i="31" s="1"/>
  <c r="G194" i="31" s="1"/>
  <c r="G195" i="31" s="1"/>
  <c r="G196" i="31" s="1"/>
  <c r="G7" i="29"/>
  <c r="G8" i="29" s="1"/>
  <c r="G9" i="29" s="1"/>
  <c r="G10" i="29" s="1"/>
  <c r="G11" i="29" s="1"/>
  <c r="G12" i="29" s="1"/>
  <c r="G13" i="29" s="1"/>
  <c r="G14" i="29" s="1"/>
  <c r="G15" i="29" s="1"/>
  <c r="G16" i="29" s="1"/>
  <c r="G17" i="29" s="1"/>
  <c r="G18" i="29" s="1"/>
  <c r="G19" i="29" s="1"/>
  <c r="G20" i="29" s="1"/>
  <c r="G21" i="29" s="1"/>
  <c r="G22" i="29" s="1"/>
  <c r="G23" i="29" s="1"/>
  <c r="G24" i="29" s="1"/>
  <c r="G25" i="29" s="1"/>
  <c r="G26" i="29" s="1"/>
  <c r="G27" i="29" s="1"/>
  <c r="G28" i="29" s="1"/>
  <c r="G29" i="29" s="1"/>
  <c r="G30" i="29" s="1"/>
  <c r="G31" i="29" s="1"/>
  <c r="G32" i="29" s="1"/>
  <c r="G33" i="29" s="1"/>
  <c r="G34" i="29" s="1"/>
  <c r="G35" i="29" s="1"/>
  <c r="G36" i="29" s="1"/>
  <c r="G37" i="29" s="1"/>
  <c r="G38" i="29" s="1"/>
  <c r="G39" i="29" s="1"/>
  <c r="G40" i="29" s="1"/>
  <c r="G41" i="29" s="1"/>
  <c r="G42" i="29" s="1"/>
  <c r="G43" i="29" s="1"/>
  <c r="G44" i="29" s="1"/>
  <c r="G45" i="29" s="1"/>
  <c r="G46" i="29" s="1"/>
  <c r="G47" i="29" s="1"/>
  <c r="G48" i="29" s="1"/>
  <c r="G49" i="29" s="1"/>
  <c r="G50" i="29" s="1"/>
  <c r="G51" i="29" s="1"/>
  <c r="G52" i="29" s="1"/>
  <c r="G53" i="29" s="1"/>
  <c r="G54" i="29" s="1"/>
  <c r="G55" i="29" s="1"/>
  <c r="G56" i="29" s="1"/>
  <c r="G57" i="29" s="1"/>
  <c r="G58" i="29" s="1"/>
  <c r="G59" i="29" s="1"/>
  <c r="G60" i="29" s="1"/>
  <c r="G61" i="29" s="1"/>
  <c r="G62" i="29" s="1"/>
  <c r="E116" i="24"/>
  <c r="G177" i="7" l="1"/>
  <c r="G178" i="7" s="1"/>
  <c r="G179" i="7" s="1"/>
  <c r="G180" i="7" s="1"/>
  <c r="G181" i="7" s="1"/>
  <c r="G182" i="7" s="1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197" i="31"/>
  <c r="G198" i="31" s="1"/>
  <c r="G199" i="31" s="1"/>
  <c r="G200" i="31" s="1"/>
  <c r="G201" i="31" s="1"/>
  <c r="G202" i="31" s="1"/>
  <c r="G203" i="31" s="1"/>
  <c r="G204" i="31" s="1"/>
  <c r="G205" i="31" s="1"/>
  <c r="G206" i="31" s="1"/>
  <c r="G207" i="31" s="1"/>
  <c r="G208" i="31" s="1"/>
  <c r="G209" i="31" s="1"/>
  <c r="G210" i="31" s="1"/>
  <c r="G211" i="31" s="1"/>
  <c r="G212" i="31" s="1"/>
  <c r="G213" i="31" s="1"/>
  <c r="G214" i="31" s="1"/>
  <c r="G63" i="29"/>
  <c r="G64" i="29" s="1"/>
  <c r="G65" i="29" s="1"/>
  <c r="G66" i="29" s="1"/>
  <c r="G67" i="29" s="1"/>
  <c r="G68" i="29" s="1"/>
  <c r="G69" i="29" s="1"/>
  <c r="G70" i="29" s="1"/>
  <c r="G71" i="29" s="1"/>
  <c r="G72" i="29" s="1"/>
  <c r="G73" i="29" s="1"/>
  <c r="G74" i="29" s="1"/>
  <c r="G75" i="29" s="1"/>
  <c r="G76" i="29" s="1"/>
  <c r="G77" i="29" s="1"/>
  <c r="G78" i="29" s="1"/>
  <c r="G79" i="29" s="1"/>
  <c r="G80" i="29" s="1"/>
  <c r="G81" i="29" s="1"/>
  <c r="G82" i="29" s="1"/>
  <c r="G83" i="29" s="1"/>
  <c r="G84" i="29" s="1"/>
  <c r="G85" i="29" s="1"/>
  <c r="G206" i="7" l="1"/>
  <c r="G207" i="7" s="1"/>
  <c r="G208" i="7" s="1"/>
  <c r="G215" i="31"/>
  <c r="G216" i="31" s="1"/>
  <c r="G217" i="31" s="1"/>
  <c r="G218" i="31" s="1"/>
  <c r="G219" i="31" s="1"/>
  <c r="G220" i="31" s="1"/>
  <c r="G221" i="31" s="1"/>
  <c r="G222" i="31" s="1"/>
  <c r="G223" i="31" s="1"/>
  <c r="G224" i="31" s="1"/>
  <c r="G225" i="31" s="1"/>
  <c r="G226" i="31" s="1"/>
  <c r="G227" i="31" s="1"/>
  <c r="G228" i="31" s="1"/>
  <c r="G229" i="31" s="1"/>
  <c r="G230" i="31" s="1"/>
  <c r="G231" i="31" s="1"/>
  <c r="G232" i="31" s="1"/>
  <c r="G233" i="31" s="1"/>
  <c r="G234" i="31" s="1"/>
  <c r="G235" i="31" s="1"/>
  <c r="G236" i="31" s="1"/>
  <c r="G237" i="31" s="1"/>
  <c r="G238" i="31" s="1"/>
  <c r="G239" i="31" s="1"/>
  <c r="G240" i="31" s="1"/>
  <c r="G241" i="31" s="1"/>
  <c r="G242" i="31" s="1"/>
  <c r="G243" i="31" s="1"/>
  <c r="G244" i="31" s="1"/>
  <c r="G245" i="31" s="1"/>
  <c r="G246" i="31" s="1"/>
  <c r="G247" i="31" s="1"/>
  <c r="G248" i="31" s="1"/>
  <c r="G249" i="31" s="1"/>
  <c r="G250" i="31" s="1"/>
  <c r="G251" i="31" s="1"/>
  <c r="G252" i="31" s="1"/>
  <c r="G253" i="31" s="1"/>
  <c r="G254" i="31" s="1"/>
  <c r="G255" i="31" s="1"/>
  <c r="G256" i="31" s="1"/>
  <c r="G257" i="31" s="1"/>
  <c r="G258" i="31" s="1"/>
  <c r="G259" i="31" s="1"/>
  <c r="G260" i="31" s="1"/>
  <c r="G261" i="31" s="1"/>
  <c r="G262" i="31" s="1"/>
  <c r="G263" i="31" s="1"/>
  <c r="G264" i="31" s="1"/>
  <c r="G265" i="31" s="1"/>
  <c r="G266" i="31" s="1"/>
  <c r="G267" i="31" s="1"/>
  <c r="G268" i="31" s="1"/>
  <c r="G269" i="31" s="1"/>
  <c r="G270" i="31" s="1"/>
  <c r="G271" i="31" s="1"/>
  <c r="G272" i="31" s="1"/>
  <c r="G273" i="31" s="1"/>
  <c r="G274" i="31" s="1"/>
  <c r="G275" i="31" s="1"/>
  <c r="G276" i="31" s="1"/>
  <c r="G277" i="31" s="1"/>
  <c r="G278" i="31" s="1"/>
  <c r="G279" i="31" s="1"/>
  <c r="G280" i="31" s="1"/>
  <c r="G281" i="31" s="1"/>
  <c r="G282" i="31" s="1"/>
  <c r="G283" i="31" s="1"/>
  <c r="G284" i="31" s="1"/>
  <c r="G285" i="31" s="1"/>
  <c r="G286" i="31" s="1"/>
  <c r="G287" i="31" s="1"/>
  <c r="G288" i="31" s="1"/>
  <c r="G289" i="31" s="1"/>
  <c r="G290" i="31" s="1"/>
  <c r="G291" i="31" s="1"/>
  <c r="G292" i="31" s="1"/>
  <c r="G293" i="31" s="1"/>
  <c r="G294" i="31" s="1"/>
  <c r="G295" i="31" s="1"/>
  <c r="G296" i="31" s="1"/>
  <c r="G297" i="31" s="1"/>
  <c r="G298" i="31" s="1"/>
  <c r="G299" i="31" s="1"/>
  <c r="G300" i="31" s="1"/>
  <c r="G301" i="31" s="1"/>
  <c r="G302" i="31" s="1"/>
  <c r="G303" i="31" s="1"/>
  <c r="G304" i="31" s="1"/>
  <c r="G305" i="31" s="1"/>
  <c r="G306" i="31" s="1"/>
  <c r="G307" i="31" s="1"/>
  <c r="G308" i="31" s="1"/>
  <c r="G309" i="31" s="1"/>
  <c r="G310" i="31" s="1"/>
  <c r="G311" i="31" s="1"/>
  <c r="G312" i="31" s="1"/>
  <c r="G313" i="31" s="1"/>
  <c r="G314" i="31" s="1"/>
  <c r="G315" i="31" s="1"/>
  <c r="G316" i="31" s="1"/>
  <c r="G317" i="31" s="1"/>
  <c r="G318" i="31" s="1"/>
  <c r="G319" i="31" s="1"/>
  <c r="G320" i="31" s="1"/>
  <c r="G321" i="31" s="1"/>
  <c r="G322" i="31" s="1"/>
  <c r="G323" i="31" s="1"/>
  <c r="G324" i="31" s="1"/>
  <c r="G325" i="31" s="1"/>
  <c r="G326" i="31" s="1"/>
  <c r="G327" i="31" s="1"/>
  <c r="G328" i="31" s="1"/>
  <c r="G329" i="31" s="1"/>
  <c r="G330" i="31" s="1"/>
  <c r="G331" i="31" s="1"/>
  <c r="G332" i="31" s="1"/>
  <c r="G333" i="31" s="1"/>
  <c r="G334" i="31" s="1"/>
  <c r="G335" i="31" s="1"/>
  <c r="G336" i="31" s="1"/>
  <c r="G337" i="31" s="1"/>
  <c r="G338" i="31" s="1"/>
  <c r="G339" i="31" s="1"/>
  <c r="G340" i="31" s="1"/>
  <c r="G341" i="31" s="1"/>
  <c r="G342" i="31" s="1"/>
  <c r="G343" i="31" s="1"/>
  <c r="G344" i="31" s="1"/>
  <c r="G345" i="31" s="1"/>
  <c r="G346" i="31" s="1"/>
  <c r="G347" i="31" s="1"/>
  <c r="G348" i="31" s="1"/>
  <c r="G349" i="31" s="1"/>
  <c r="G350" i="31" s="1"/>
  <c r="G351" i="31" s="1"/>
  <c r="G352" i="31" s="1"/>
  <c r="G353" i="31" s="1"/>
  <c r="G354" i="31" s="1"/>
  <c r="G355" i="31" s="1"/>
  <c r="G356" i="31" s="1"/>
  <c r="G357" i="31" s="1"/>
  <c r="G358" i="31" s="1"/>
  <c r="G359" i="31" s="1"/>
  <c r="G360" i="31" s="1"/>
  <c r="G361" i="31" s="1"/>
  <c r="G86" i="29"/>
  <c r="G87" i="29" s="1"/>
  <c r="G88" i="29" s="1"/>
  <c r="G89" i="29" s="1"/>
  <c r="G90" i="29" s="1"/>
  <c r="G91" i="29" s="1"/>
  <c r="G92" i="29" s="1"/>
  <c r="G93" i="29" s="1"/>
  <c r="G94" i="29" s="1"/>
  <c r="G95" i="29" s="1"/>
  <c r="G96" i="29" s="1"/>
  <c r="G97" i="29" s="1"/>
  <c r="G98" i="29" s="1"/>
  <c r="G99" i="29" s="1"/>
  <c r="G100" i="29" s="1"/>
  <c r="G101" i="29" s="1"/>
  <c r="G102" i="29" s="1"/>
  <c r="G103" i="29" s="1"/>
  <c r="G104" i="29" s="1"/>
  <c r="G105" i="29" s="1"/>
  <c r="G106" i="29" s="1"/>
  <c r="G107" i="29" s="1"/>
  <c r="G108" i="29" s="1"/>
  <c r="G109" i="29" s="1"/>
  <c r="G110" i="29" s="1"/>
  <c r="G111" i="29" s="1"/>
  <c r="G112" i="29" s="1"/>
  <c r="G113" i="29" s="1"/>
  <c r="G114" i="29" s="1"/>
  <c r="G115" i="29" s="1"/>
  <c r="G116" i="29" s="1"/>
  <c r="G117" i="29" s="1"/>
  <c r="G118" i="29" s="1"/>
  <c r="G119" i="29" s="1"/>
  <c r="G120" i="29" s="1"/>
  <c r="G121" i="29" s="1"/>
  <c r="G122" i="29" s="1"/>
  <c r="G123" i="29" s="1"/>
  <c r="G124" i="29" s="1"/>
  <c r="G125" i="29" s="1"/>
  <c r="G126" i="29" s="1"/>
  <c r="G127" i="29" s="1"/>
  <c r="G128" i="29" s="1"/>
  <c r="G129" i="29" s="1"/>
  <c r="G130" i="29" s="1"/>
  <c r="G131" i="29" s="1"/>
  <c r="G132" i="29" s="1"/>
  <c r="G133" i="29" s="1"/>
  <c r="G134" i="29" s="1"/>
  <c r="G135" i="29" s="1"/>
  <c r="G136" i="29" s="1"/>
  <c r="G137" i="29" s="1"/>
  <c r="G138" i="29" s="1"/>
  <c r="G139" i="29" s="1"/>
  <c r="G140" i="29" s="1"/>
  <c r="G141" i="29" s="1"/>
  <c r="G142" i="29" s="1"/>
  <c r="G143" i="29" s="1"/>
  <c r="G144" i="29" s="1"/>
  <c r="G145" i="29" s="1"/>
  <c r="G146" i="29" s="1"/>
  <c r="G147" i="29" s="1"/>
  <c r="G148" i="29" s="1"/>
  <c r="G149" i="29" s="1"/>
  <c r="G150" i="29" s="1"/>
  <c r="G151" i="29" s="1"/>
  <c r="G152" i="29" s="1"/>
  <c r="G153" i="29" s="1"/>
  <c r="G154" i="29" s="1"/>
  <c r="G155" i="29" s="1"/>
  <c r="G156" i="29" s="1"/>
  <c r="G157" i="29" s="1"/>
  <c r="G158" i="29" s="1"/>
  <c r="G159" i="29" s="1"/>
  <c r="G160" i="29" s="1"/>
  <c r="G161" i="29" s="1"/>
  <c r="G162" i="29" s="1"/>
  <c r="G163" i="29" s="1"/>
  <c r="G164" i="29" s="1"/>
  <c r="G5" i="23"/>
  <c r="G6" i="23" s="1"/>
  <c r="G209" i="7" l="1"/>
  <c r="G210" i="7" s="1"/>
  <c r="G211" i="7" s="1"/>
  <c r="G212" i="7" s="1"/>
  <c r="G213" i="7" s="1"/>
  <c r="G362" i="31"/>
  <c r="G363" i="31" s="1"/>
  <c r="G364" i="31" s="1"/>
  <c r="G365" i="31" s="1"/>
  <c r="G366" i="31" s="1"/>
  <c r="G367" i="31" s="1"/>
  <c r="G368" i="31" s="1"/>
  <c r="G369" i="31" s="1"/>
  <c r="G370" i="31" s="1"/>
  <c r="G371" i="31" s="1"/>
  <c r="G372" i="31" s="1"/>
  <c r="G373" i="31" s="1"/>
  <c r="G374" i="31" s="1"/>
  <c r="G375" i="31" s="1"/>
  <c r="G376" i="31" s="1"/>
  <c r="G377" i="31" s="1"/>
  <c r="G378" i="31" s="1"/>
  <c r="G379" i="31" s="1"/>
  <c r="G380" i="31" s="1"/>
  <c r="G381" i="31" s="1"/>
  <c r="G382" i="31" s="1"/>
  <c r="G383" i="31" s="1"/>
  <c r="G384" i="31" s="1"/>
  <c r="G385" i="31" s="1"/>
  <c r="G386" i="31" s="1"/>
  <c r="G387" i="31" s="1"/>
  <c r="G388" i="31" s="1"/>
  <c r="G389" i="31" s="1"/>
  <c r="G390" i="31" s="1"/>
  <c r="G391" i="31" s="1"/>
  <c r="G392" i="31" s="1"/>
  <c r="G393" i="31" s="1"/>
  <c r="G394" i="31" s="1"/>
  <c r="G395" i="31" s="1"/>
  <c r="G396" i="31" s="1"/>
  <c r="G397" i="31" s="1"/>
  <c r="G398" i="31" s="1"/>
  <c r="G4" i="32" s="1"/>
  <c r="G6" i="32" s="1"/>
  <c r="G7" i="32" s="1"/>
  <c r="G8" i="32" s="1"/>
  <c r="G9" i="32" s="1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G51" i="32" s="1"/>
  <c r="G52" i="32" s="1"/>
  <c r="G53" i="32" s="1"/>
  <c r="G54" i="32" s="1"/>
  <c r="G55" i="32" s="1"/>
  <c r="G56" i="32" s="1"/>
  <c r="G57" i="32" s="1"/>
  <c r="G58" i="32" s="1"/>
  <c r="G59" i="32" s="1"/>
  <c r="G60" i="32" s="1"/>
  <c r="G61" i="32" s="1"/>
  <c r="G62" i="32" s="1"/>
  <c r="G63" i="32" s="1"/>
  <c r="G64" i="32" s="1"/>
  <c r="G65" i="32" s="1"/>
  <c r="G66" i="32" s="1"/>
  <c r="G67" i="32" s="1"/>
  <c r="G68" i="32" s="1"/>
  <c r="G165" i="29"/>
  <c r="G166" i="29" s="1"/>
  <c r="G167" i="29" s="1"/>
  <c r="G168" i="29" s="1"/>
  <c r="G169" i="29" s="1"/>
  <c r="G170" i="29" s="1"/>
  <c r="G171" i="29" s="1"/>
  <c r="G172" i="29" s="1"/>
  <c r="G173" i="29" s="1"/>
  <c r="G174" i="29" s="1"/>
  <c r="G175" i="29" s="1"/>
  <c r="G176" i="29" s="1"/>
  <c r="G177" i="29" s="1"/>
  <c r="G178" i="29" s="1"/>
  <c r="G179" i="29" s="1"/>
  <c r="G4" i="30" s="1"/>
  <c r="G6" i="30" s="1"/>
  <c r="G7" i="30" s="1"/>
  <c r="G8" i="30" s="1"/>
  <c r="G9" i="30" s="1"/>
  <c r="G10" i="30" s="1"/>
  <c r="G11" i="30" s="1"/>
  <c r="G12" i="30" s="1"/>
  <c r="G13" i="30" s="1"/>
  <c r="G14" i="30" s="1"/>
  <c r="G15" i="30" s="1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5" i="30" s="1"/>
  <c r="G36" i="30" s="1"/>
  <c r="G37" i="30" s="1"/>
  <c r="G38" i="30" s="1"/>
  <c r="G39" i="30" s="1"/>
  <c r="G40" i="30" s="1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G51" i="30" s="1"/>
  <c r="G52" i="30" s="1"/>
  <c r="G53" i="30" s="1"/>
  <c r="G54" i="30" s="1"/>
  <c r="G55" i="30" s="1"/>
  <c r="G56" i="30" s="1"/>
  <c r="G57" i="30" s="1"/>
  <c r="G58" i="30" s="1"/>
  <c r="G59" i="30" s="1"/>
  <c r="G60" i="30" s="1"/>
  <c r="G61" i="30" s="1"/>
  <c r="G62" i="30" s="1"/>
  <c r="G63" i="30" s="1"/>
  <c r="G64" i="30" s="1"/>
  <c r="G65" i="30" s="1"/>
  <c r="G66" i="30" s="1"/>
  <c r="G67" i="30" s="1"/>
  <c r="G68" i="30" s="1"/>
  <c r="G69" i="30" s="1"/>
  <c r="G70" i="30" s="1"/>
  <c r="G71" i="30" s="1"/>
  <c r="G72" i="30" s="1"/>
  <c r="G73" i="30" s="1"/>
  <c r="G74" i="30" s="1"/>
  <c r="G75" i="30" s="1"/>
  <c r="G76" i="30" s="1"/>
  <c r="G77" i="30" s="1"/>
  <c r="G78" i="30" s="1"/>
  <c r="G79" i="30" s="1"/>
  <c r="G80" i="30" s="1"/>
  <c r="G81" i="30" s="1"/>
  <c r="G82" i="30" s="1"/>
  <c r="G83" i="30" s="1"/>
  <c r="G84" i="30" s="1"/>
  <c r="G85" i="30" s="1"/>
  <c r="G86" i="30" s="1"/>
  <c r="G87" i="30" s="1"/>
  <c r="G88" i="30" s="1"/>
  <c r="G89" i="30" s="1"/>
  <c r="G90" i="30" s="1"/>
  <c r="G91" i="30" s="1"/>
  <c r="G92" i="30" s="1"/>
  <c r="G93" i="30" s="1"/>
  <c r="G94" i="30" s="1"/>
  <c r="G95" i="30" s="1"/>
  <c r="G96" i="30" s="1"/>
  <c r="G97" i="30" s="1"/>
  <c r="G98" i="30" s="1"/>
  <c r="G99" i="30" s="1"/>
  <c r="G100" i="30" s="1"/>
  <c r="G101" i="30" s="1"/>
  <c r="G102" i="30" s="1"/>
  <c r="G103" i="30" s="1"/>
  <c r="G104" i="30" s="1"/>
  <c r="G105" i="30" s="1"/>
  <c r="G106" i="30" s="1"/>
  <c r="G107" i="30" s="1"/>
  <c r="G108" i="30" s="1"/>
  <c r="G109" i="30" s="1"/>
  <c r="G110" i="30" s="1"/>
  <c r="G111" i="30" s="1"/>
  <c r="G112" i="30" s="1"/>
  <c r="G113" i="30" s="1"/>
  <c r="G114" i="30" s="1"/>
  <c r="G115" i="30" s="1"/>
  <c r="G116" i="30" s="1"/>
  <c r="G117" i="30" s="1"/>
  <c r="G118" i="30" s="1"/>
  <c r="G119" i="30" s="1"/>
  <c r="G120" i="30" s="1"/>
  <c r="G121" i="30" s="1"/>
  <c r="G122" i="30" s="1"/>
  <c r="G123" i="30" s="1"/>
  <c r="G124" i="30" s="1"/>
  <c r="G125" i="30" s="1"/>
  <c r="G126" i="30" s="1"/>
  <c r="G127" i="30" s="1"/>
  <c r="G128" i="30" s="1"/>
  <c r="G129" i="30" s="1"/>
  <c r="G130" i="30" s="1"/>
  <c r="G131" i="30" s="1"/>
  <c r="G132" i="30" s="1"/>
  <c r="G133" i="30" s="1"/>
  <c r="G134" i="30" s="1"/>
  <c r="G135" i="30" s="1"/>
  <c r="G136" i="30" s="1"/>
  <c r="G137" i="30" s="1"/>
  <c r="G138" i="30" s="1"/>
  <c r="G139" i="30" s="1"/>
  <c r="G140" i="30" s="1"/>
  <c r="G141" i="30" s="1"/>
  <c r="G142" i="30" s="1"/>
  <c r="G143" i="30" s="1"/>
  <c r="G144" i="30" s="1"/>
  <c r="G145" i="30" s="1"/>
  <c r="G146" i="30" s="1"/>
  <c r="G147" i="30" s="1"/>
  <c r="G148" i="30" s="1"/>
  <c r="G149" i="30" s="1"/>
  <c r="G150" i="30" s="1"/>
  <c r="G151" i="30" s="1"/>
  <c r="G152" i="30" s="1"/>
  <c r="G153" i="30" s="1"/>
  <c r="G154" i="30" s="1"/>
  <c r="G155" i="30" s="1"/>
  <c r="G156" i="30" s="1"/>
  <c r="G157" i="30" s="1"/>
  <c r="G158" i="30" s="1"/>
  <c r="G159" i="30" s="1"/>
  <c r="G160" i="30" s="1"/>
  <c r="G161" i="30" s="1"/>
  <c r="G162" i="30" s="1"/>
  <c r="G163" i="30" s="1"/>
  <c r="G164" i="30" s="1"/>
  <c r="G165" i="30" s="1"/>
  <c r="G166" i="30" s="1"/>
  <c r="G167" i="30" s="1"/>
  <c r="G168" i="30" s="1"/>
  <c r="G169" i="30" s="1"/>
  <c r="G170" i="30" s="1"/>
  <c r="G171" i="30" s="1"/>
  <c r="G172" i="30" s="1"/>
  <c r="G173" i="30" s="1"/>
  <c r="G174" i="30" s="1"/>
  <c r="G175" i="30" s="1"/>
  <c r="G176" i="30" s="1"/>
  <c r="G177" i="30" s="1"/>
  <c r="G178" i="30" s="1"/>
  <c r="G179" i="30" s="1"/>
  <c r="G180" i="30" s="1"/>
  <c r="G181" i="30" s="1"/>
  <c r="G182" i="30" s="1"/>
  <c r="G183" i="30" s="1"/>
  <c r="G184" i="30" s="1"/>
  <c r="G185" i="30" s="1"/>
  <c r="G186" i="30" s="1"/>
  <c r="G187" i="30" s="1"/>
  <c r="G188" i="30" s="1"/>
  <c r="G189" i="30" s="1"/>
  <c r="G190" i="30" s="1"/>
  <c r="G191" i="30" s="1"/>
  <c r="G192" i="30" s="1"/>
  <c r="G193" i="30" s="1"/>
  <c r="G194" i="30" s="1"/>
  <c r="G195" i="30" s="1"/>
  <c r="G196" i="30" s="1"/>
  <c r="G197" i="30" s="1"/>
  <c r="G198" i="30" s="1"/>
  <c r="G199" i="30" s="1"/>
  <c r="G200" i="30" s="1"/>
  <c r="G201" i="30" s="1"/>
  <c r="G202" i="30" s="1"/>
  <c r="G203" i="30" s="1"/>
  <c r="G204" i="30" s="1"/>
  <c r="G205" i="30" s="1"/>
  <c r="G206" i="30" s="1"/>
  <c r="G207" i="30" s="1"/>
  <c r="G208" i="30" s="1"/>
  <c r="G209" i="30" s="1"/>
  <c r="G210" i="30" s="1"/>
  <c r="G211" i="30" s="1"/>
  <c r="G212" i="30" s="1"/>
  <c r="G213" i="30" s="1"/>
  <c r="G214" i="30" s="1"/>
  <c r="G215" i="30" s="1"/>
  <c r="G216" i="30" s="1"/>
  <c r="G217" i="30" s="1"/>
  <c r="G218" i="30" s="1"/>
  <c r="G219" i="30" s="1"/>
  <c r="G220" i="30" s="1"/>
  <c r="G221" i="30" s="1"/>
  <c r="G222" i="30" s="1"/>
  <c r="G223" i="30" s="1"/>
  <c r="G224" i="30" s="1"/>
  <c r="G225" i="30" s="1"/>
  <c r="G226" i="30" s="1"/>
  <c r="G227" i="30" s="1"/>
  <c r="G228" i="30" s="1"/>
  <c r="G229" i="30" s="1"/>
  <c r="G230" i="30" s="1"/>
  <c r="G231" i="30" s="1"/>
  <c r="G232" i="30" s="1"/>
  <c r="G233" i="30" s="1"/>
  <c r="G234" i="30" s="1"/>
  <c r="G7" i="23"/>
  <c r="G8" i="23" s="1"/>
  <c r="G9" i="23" s="1"/>
  <c r="G10" i="23" s="1"/>
  <c r="G11" i="23" s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G77" i="23" s="1"/>
  <c r="G78" i="23" s="1"/>
  <c r="G79" i="23" s="1"/>
  <c r="G80" i="23" s="1"/>
  <c r="G81" i="23" s="1"/>
  <c r="G82" i="23" s="1"/>
  <c r="G83" i="23" s="1"/>
  <c r="G84" i="23" s="1"/>
  <c r="G85" i="23" s="1"/>
  <c r="G86" i="23" s="1"/>
  <c r="G87" i="23" s="1"/>
  <c r="G88" i="23" s="1"/>
  <c r="G89" i="23" s="1"/>
  <c r="G90" i="23" s="1"/>
  <c r="G91" i="23" s="1"/>
  <c r="G92" i="23" s="1"/>
  <c r="G93" i="23" s="1"/>
  <c r="G94" i="23" s="1"/>
  <c r="G95" i="23" s="1"/>
  <c r="G96" i="23" s="1"/>
  <c r="G97" i="23" s="1"/>
  <c r="G98" i="23" s="1"/>
  <c r="G99" i="23" s="1"/>
  <c r="G100" i="23" s="1"/>
  <c r="G101" i="23" s="1"/>
  <c r="G102" i="23" s="1"/>
  <c r="G103" i="23" s="1"/>
  <c r="G104" i="23" s="1"/>
  <c r="G105" i="23" s="1"/>
  <c r="G106" i="23" s="1"/>
  <c r="G107" i="23" s="1"/>
  <c r="G108" i="23" s="1"/>
  <c r="G109" i="23" s="1"/>
  <c r="G110" i="23" s="1"/>
  <c r="G111" i="23" s="1"/>
  <c r="G112" i="23" s="1"/>
  <c r="G113" i="23" s="1"/>
  <c r="G114" i="23" s="1"/>
  <c r="G115" i="23" s="1"/>
  <c r="G116" i="23" s="1"/>
  <c r="G117" i="23" s="1"/>
  <c r="G118" i="23" s="1"/>
  <c r="G119" i="23" s="1"/>
  <c r="G120" i="23" s="1"/>
  <c r="G121" i="23" s="1"/>
  <c r="G122" i="23" s="1"/>
  <c r="G123" i="23" s="1"/>
  <c r="G124" i="23" s="1"/>
  <c r="G125" i="23" s="1"/>
  <c r="G126" i="23" s="1"/>
  <c r="G127" i="23" s="1"/>
  <c r="G128" i="23" s="1"/>
  <c r="G129" i="23" s="1"/>
  <c r="G130" i="23" s="1"/>
  <c r="G131" i="23" s="1"/>
  <c r="G132" i="23" s="1"/>
  <c r="G133" i="23" s="1"/>
  <c r="G134" i="23" s="1"/>
  <c r="G135" i="23" s="1"/>
  <c r="G136" i="23" s="1"/>
  <c r="G137" i="23" s="1"/>
  <c r="G138" i="23" s="1"/>
  <c r="G139" i="23" s="1"/>
  <c r="G140" i="23" s="1"/>
  <c r="G141" i="23" s="1"/>
  <c r="G142" i="23" s="1"/>
  <c r="G143" i="23" s="1"/>
  <c r="G144" i="23" s="1"/>
  <c r="G145" i="23" s="1"/>
  <c r="G146" i="23" s="1"/>
  <c r="G147" i="23" s="1"/>
  <c r="G148" i="23" s="1"/>
  <c r="G149" i="23" s="1"/>
  <c r="G150" i="23" s="1"/>
  <c r="G151" i="23" s="1"/>
  <c r="G152" i="23" s="1"/>
  <c r="G153" i="23" s="1"/>
  <c r="G154" i="23" s="1"/>
  <c r="G155" i="23" s="1"/>
  <c r="G156" i="23" s="1"/>
  <c r="G157" i="23" s="1"/>
  <c r="G158" i="23" s="1"/>
  <c r="G159" i="23" s="1"/>
  <c r="G160" i="23" s="1"/>
  <c r="G161" i="23" s="1"/>
  <c r="G162" i="23" s="1"/>
  <c r="G163" i="23" s="1"/>
  <c r="G164" i="23" s="1"/>
  <c r="G165" i="23" s="1"/>
  <c r="G166" i="23" s="1"/>
  <c r="G167" i="23" s="1"/>
  <c r="G168" i="23" s="1"/>
  <c r="G169" i="23" s="1"/>
  <c r="G170" i="23" s="1"/>
  <c r="G171" i="23" s="1"/>
  <c r="G172" i="23" s="1"/>
  <c r="G173" i="23" s="1"/>
  <c r="G174" i="23" s="1"/>
  <c r="G175" i="23" s="1"/>
  <c r="G176" i="23" s="1"/>
  <c r="G177" i="23" s="1"/>
  <c r="G178" i="23" s="1"/>
  <c r="G179" i="23" s="1"/>
  <c r="G180" i="23" s="1"/>
  <c r="G181" i="23" s="1"/>
  <c r="G182" i="23" s="1"/>
  <c r="G183" i="23" s="1"/>
  <c r="G184" i="23" s="1"/>
  <c r="G185" i="23" s="1"/>
  <c r="G186" i="23" s="1"/>
  <c r="G187" i="23" s="1"/>
  <c r="G188" i="23" s="1"/>
  <c r="G189" i="23" s="1"/>
  <c r="G190" i="23" s="1"/>
  <c r="G191" i="23" s="1"/>
  <c r="G192" i="23" s="1"/>
  <c r="G193" i="23" s="1"/>
  <c r="G194" i="23" s="1"/>
  <c r="G195" i="23" s="1"/>
  <c r="G196" i="23" s="1"/>
  <c r="G197" i="23" s="1"/>
  <c r="G198" i="23" s="1"/>
  <c r="G199" i="23" s="1"/>
  <c r="G200" i="23" s="1"/>
  <c r="G201" i="23" s="1"/>
  <c r="G202" i="23" s="1"/>
  <c r="G203" i="23" s="1"/>
  <c r="G204" i="23" s="1"/>
  <c r="G205" i="23" s="1"/>
  <c r="G206" i="23" s="1"/>
  <c r="G207" i="23" s="1"/>
  <c r="G214" i="7" l="1"/>
  <c r="G235" i="30"/>
  <c r="G236" i="30" s="1"/>
  <c r="G237" i="30" s="1"/>
  <c r="G238" i="30" s="1"/>
  <c r="G239" i="30" s="1"/>
  <c r="G240" i="30" s="1"/>
  <c r="G241" i="30" s="1"/>
  <c r="G242" i="30" s="1"/>
  <c r="G243" i="30" s="1"/>
  <c r="G244" i="30" s="1"/>
  <c r="G245" i="30" s="1"/>
  <c r="G246" i="30" s="1"/>
  <c r="G247" i="30" s="1"/>
  <c r="G248" i="30" s="1"/>
  <c r="G249" i="30" s="1"/>
  <c r="G250" i="30" s="1"/>
  <c r="G251" i="30" s="1"/>
  <c r="G252" i="30" s="1"/>
  <c r="G253" i="30" s="1"/>
  <c r="G254" i="30" s="1"/>
  <c r="G255" i="30" s="1"/>
  <c r="G256" i="30" s="1"/>
  <c r="G257" i="30" s="1"/>
  <c r="G258" i="30" s="1"/>
  <c r="G259" i="30" s="1"/>
  <c r="G260" i="30" s="1"/>
  <c r="G261" i="30" s="1"/>
  <c r="G262" i="30" s="1"/>
  <c r="G263" i="30" s="1"/>
  <c r="G264" i="30" s="1"/>
  <c r="G265" i="30" s="1"/>
  <c r="G266" i="30" s="1"/>
  <c r="G267" i="30" s="1"/>
  <c r="G268" i="30" s="1"/>
  <c r="G269" i="30" s="1"/>
  <c r="G270" i="30" s="1"/>
  <c r="G271" i="30" s="1"/>
  <c r="G272" i="30" s="1"/>
  <c r="G273" i="30" s="1"/>
  <c r="G274" i="30" s="1"/>
  <c r="G275" i="30" s="1"/>
  <c r="E208" i="23"/>
  <c r="G215" i="7" l="1"/>
  <c r="G216" i="7" l="1"/>
  <c r="G217" i="7" s="1"/>
  <c r="G218" i="7" s="1"/>
  <c r="G219" i="7" s="1"/>
  <c r="G220" i="7" s="1"/>
  <c r="G221" i="7" s="1"/>
  <c r="G222" i="7" s="1"/>
  <c r="G223" i="7" l="1"/>
  <c r="G224" i="7" s="1"/>
  <c r="G225" i="7" s="1"/>
  <c r="G226" i="7" s="1"/>
  <c r="G227" i="7" s="1"/>
  <c r="G228" i="7" s="1"/>
  <c r="G229" i="7" s="1"/>
  <c r="G230" i="7" s="1"/>
  <c r="G231" i="7" l="1"/>
  <c r="G232" i="7" s="1"/>
  <c r="G233" i="7" s="1"/>
  <c r="G5" i="24"/>
  <c r="G6" i="24" s="1"/>
  <c r="G7" i="24" s="1"/>
  <c r="G8" i="24" s="1"/>
  <c r="G9" i="24" s="1"/>
  <c r="G10" i="24" s="1"/>
  <c r="G11" i="24" s="1"/>
  <c r="G12" i="24" s="1"/>
  <c r="G13" i="24" s="1"/>
  <c r="G14" i="24" s="1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28" i="24" s="1"/>
  <c r="G29" i="24" s="1"/>
  <c r="G30" i="24" s="1"/>
  <c r="G31" i="24" s="1"/>
  <c r="G32" i="24" s="1"/>
  <c r="G33" i="24" s="1"/>
  <c r="G34" i="24" s="1"/>
  <c r="G35" i="24" s="1"/>
  <c r="G36" i="24" s="1"/>
  <c r="G37" i="24" s="1"/>
  <c r="G38" i="24" s="1"/>
  <c r="G39" i="24" s="1"/>
  <c r="G40" i="24" s="1"/>
  <c r="G41" i="24" s="1"/>
  <c r="G42" i="24" s="1"/>
  <c r="G43" i="24" s="1"/>
  <c r="G44" i="24" s="1"/>
  <c r="G45" i="24" s="1"/>
  <c r="G46" i="24" s="1"/>
  <c r="G47" i="24" s="1"/>
  <c r="G48" i="24" s="1"/>
  <c r="G49" i="24" s="1"/>
  <c r="G50" i="24" s="1"/>
  <c r="G51" i="24" s="1"/>
  <c r="G52" i="24" s="1"/>
  <c r="G53" i="24" s="1"/>
  <c r="G54" i="24" s="1"/>
  <c r="G55" i="24" s="1"/>
  <c r="G56" i="24" s="1"/>
  <c r="G57" i="24" s="1"/>
  <c r="G58" i="24" s="1"/>
  <c r="G59" i="24" s="1"/>
  <c r="G60" i="24" s="1"/>
  <c r="G61" i="24" s="1"/>
  <c r="G62" i="24" s="1"/>
  <c r="G63" i="24" s="1"/>
  <c r="G64" i="24" s="1"/>
  <c r="G65" i="24" s="1"/>
  <c r="G66" i="24" s="1"/>
  <c r="G67" i="24" s="1"/>
  <c r="G68" i="24" s="1"/>
  <c r="G69" i="24" s="1"/>
  <c r="G70" i="24" s="1"/>
  <c r="G71" i="24" s="1"/>
  <c r="G72" i="24" s="1"/>
  <c r="G73" i="24" s="1"/>
  <c r="G74" i="24" s="1"/>
  <c r="G75" i="24" s="1"/>
  <c r="G76" i="24" s="1"/>
  <c r="G77" i="24" s="1"/>
  <c r="G78" i="24" s="1"/>
  <c r="G79" i="24" s="1"/>
  <c r="G80" i="24" s="1"/>
  <c r="G81" i="24" s="1"/>
  <c r="G82" i="24" s="1"/>
  <c r="G83" i="24" s="1"/>
  <c r="G84" i="24" s="1"/>
  <c r="G85" i="24" s="1"/>
  <c r="G86" i="24" s="1"/>
  <c r="G87" i="24" s="1"/>
  <c r="G88" i="24" s="1"/>
  <c r="G89" i="24" s="1"/>
  <c r="G90" i="24" s="1"/>
  <c r="G91" i="24" s="1"/>
  <c r="G92" i="24" s="1"/>
  <c r="G93" i="24" s="1"/>
  <c r="G94" i="24" s="1"/>
  <c r="G95" i="24" s="1"/>
  <c r="G96" i="24" s="1"/>
  <c r="G97" i="24" s="1"/>
  <c r="G98" i="24" s="1"/>
  <c r="G99" i="24" s="1"/>
  <c r="G100" i="24" s="1"/>
  <c r="G101" i="24" s="1"/>
  <c r="G102" i="24" s="1"/>
  <c r="G103" i="24" s="1"/>
  <c r="G104" i="24" s="1"/>
  <c r="G105" i="24" s="1"/>
  <c r="G106" i="24" s="1"/>
  <c r="G107" i="24" s="1"/>
  <c r="G108" i="24" s="1"/>
  <c r="G109" i="24" s="1"/>
  <c r="G110" i="24" s="1"/>
  <c r="G111" i="24" s="1"/>
  <c r="G112" i="24" s="1"/>
  <c r="G113" i="24" s="1"/>
  <c r="G114" i="24" s="1"/>
  <c r="G115" i="24" s="1"/>
  <c r="G5" i="25" s="1"/>
  <c r="G6" i="25" s="1"/>
  <c r="G7" i="25" s="1"/>
  <c r="G8" i="25" s="1"/>
  <c r="G9" i="25" s="1"/>
  <c r="G10" i="25" s="1"/>
  <c r="G11" i="25" s="1"/>
  <c r="G12" i="25" s="1"/>
  <c r="G13" i="25" s="1"/>
  <c r="G14" i="25" s="1"/>
  <c r="G15" i="25" s="1"/>
  <c r="G16" i="25" s="1"/>
  <c r="G17" i="25" s="1"/>
  <c r="G18" i="25" s="1"/>
  <c r="G19" i="25" s="1"/>
  <c r="G20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G31" i="25" s="1"/>
  <c r="G32" i="25" s="1"/>
  <c r="G33" i="25" s="1"/>
  <c r="G34" i="25" s="1"/>
  <c r="G35" i="25" s="1"/>
  <c r="G36" i="25" s="1"/>
  <c r="G37" i="25" s="1"/>
  <c r="G38" i="25" s="1"/>
  <c r="G39" i="25" s="1"/>
  <c r="G40" i="25" s="1"/>
  <c r="G41" i="25" s="1"/>
  <c r="G42" i="25" s="1"/>
  <c r="G43" i="25" s="1"/>
  <c r="G44" i="25" s="1"/>
  <c r="G45" i="25" s="1"/>
  <c r="G46" i="25" s="1"/>
  <c r="G47" i="25" s="1"/>
  <c r="G48" i="25" s="1"/>
  <c r="G49" i="25" s="1"/>
  <c r="G50" i="25" s="1"/>
  <c r="G51" i="25" s="1"/>
  <c r="G52" i="25" s="1"/>
  <c r="G53" i="25" s="1"/>
  <c r="G54" i="25" s="1"/>
  <c r="G55" i="25" s="1"/>
  <c r="G56" i="25" s="1"/>
  <c r="G57" i="25" s="1"/>
  <c r="G58" i="25" s="1"/>
  <c r="G59" i="25" s="1"/>
  <c r="G60" i="25" s="1"/>
  <c r="G61" i="25" s="1"/>
  <c r="G62" i="25" s="1"/>
  <c r="G63" i="25" s="1"/>
  <c r="G64" i="25" s="1"/>
  <c r="G65" i="25" s="1"/>
  <c r="G66" i="25" s="1"/>
  <c r="G67" i="25" s="1"/>
  <c r="G68" i="25" s="1"/>
  <c r="G69" i="25" s="1"/>
  <c r="G70" i="25" s="1"/>
  <c r="G71" i="25" s="1"/>
  <c r="G72" i="25" s="1"/>
  <c r="G73" i="25" s="1"/>
  <c r="G74" i="25" s="1"/>
  <c r="G75" i="25" s="1"/>
  <c r="G76" i="25" s="1"/>
  <c r="G77" i="25" s="1"/>
  <c r="G78" i="25" s="1"/>
  <c r="G79" i="25" s="1"/>
  <c r="G80" i="25" s="1"/>
  <c r="G81" i="25" s="1"/>
  <c r="G82" i="25" s="1"/>
  <c r="G83" i="25" s="1"/>
  <c r="G84" i="25" s="1"/>
  <c r="G85" i="25" s="1"/>
  <c r="G86" i="25" s="1"/>
  <c r="G87" i="25" s="1"/>
  <c r="G88" i="25" s="1"/>
  <c r="G89" i="25" s="1"/>
  <c r="G90" i="25" s="1"/>
  <c r="G91" i="25" s="1"/>
  <c r="G92" i="25" s="1"/>
  <c r="G93" i="25" s="1"/>
  <c r="G94" i="25" s="1"/>
  <c r="G95" i="25" s="1"/>
  <c r="G96" i="25" s="1"/>
  <c r="G97" i="25" s="1"/>
  <c r="G98" i="25" s="1"/>
  <c r="G99" i="25" s="1"/>
  <c r="G100" i="25" s="1"/>
  <c r="G101" i="25" s="1"/>
  <c r="G102" i="25" s="1"/>
  <c r="G103" i="25" s="1"/>
  <c r="G104" i="25" s="1"/>
  <c r="G105" i="25" s="1"/>
  <c r="G106" i="25" s="1"/>
  <c r="G107" i="25" s="1"/>
  <c r="G108" i="25" s="1"/>
  <c r="G109" i="25" s="1"/>
  <c r="G110" i="25" s="1"/>
  <c r="G111" i="25" s="1"/>
  <c r="G112" i="25" s="1"/>
  <c r="G113" i="25" s="1"/>
  <c r="G114" i="25" s="1"/>
  <c r="G115" i="25" s="1"/>
  <c r="G116" i="25" s="1"/>
  <c r="G117" i="25" s="1"/>
  <c r="G118" i="25" s="1"/>
  <c r="G119" i="25" s="1"/>
  <c r="G120" i="25" s="1"/>
  <c r="G121" i="25" s="1"/>
  <c r="G122" i="25" s="1"/>
  <c r="G123" i="25" s="1"/>
  <c r="G124" i="25" s="1"/>
  <c r="G125" i="25" s="1"/>
  <c r="G5" i="26" s="1"/>
  <c r="G6" i="26" s="1"/>
  <c r="G7" i="26" s="1"/>
  <c r="G8" i="26" s="1"/>
  <c r="G9" i="26" s="1"/>
  <c r="G10" i="26" s="1"/>
  <c r="G11" i="26" s="1"/>
  <c r="G12" i="26" s="1"/>
  <c r="G13" i="26" s="1"/>
  <c r="G14" i="26" s="1"/>
  <c r="G15" i="26" s="1"/>
  <c r="G16" i="26" s="1"/>
  <c r="G17" i="26" s="1"/>
  <c r="G18" i="26" s="1"/>
  <c r="G19" i="26" s="1"/>
  <c r="G20" i="26" s="1"/>
  <c r="G21" i="26" s="1"/>
  <c r="G22" i="26" s="1"/>
  <c r="G23" i="26" s="1"/>
  <c r="G24" i="26" s="1"/>
  <c r="G25" i="26" s="1"/>
  <c r="G26" i="26" s="1"/>
  <c r="G27" i="26" s="1"/>
  <c r="G28" i="26" s="1"/>
  <c r="G29" i="26" s="1"/>
  <c r="G30" i="26" s="1"/>
  <c r="G31" i="26" s="1"/>
  <c r="G32" i="26" s="1"/>
  <c r="G33" i="26" s="1"/>
  <c r="G34" i="26" s="1"/>
  <c r="G35" i="26" s="1"/>
  <c r="G36" i="26" s="1"/>
  <c r="G37" i="26" s="1"/>
  <c r="G38" i="26" s="1"/>
  <c r="G39" i="26" s="1"/>
  <c r="G40" i="26" s="1"/>
  <c r="G41" i="26" s="1"/>
  <c r="G42" i="26" s="1"/>
  <c r="G43" i="26" s="1"/>
  <c r="G44" i="26" s="1"/>
  <c r="G45" i="26" s="1"/>
  <c r="G46" i="26" s="1"/>
  <c r="G47" i="26" s="1"/>
  <c r="G48" i="26" s="1"/>
  <c r="G49" i="26" s="1"/>
  <c r="G50" i="26" s="1"/>
  <c r="G51" i="26" s="1"/>
  <c r="G52" i="26" s="1"/>
  <c r="G53" i="26" s="1"/>
  <c r="G54" i="26" s="1"/>
  <c r="G55" i="26" s="1"/>
  <c r="G56" i="26" s="1"/>
  <c r="G57" i="26" s="1"/>
  <c r="G58" i="26" s="1"/>
  <c r="G59" i="26" s="1"/>
  <c r="G60" i="26" s="1"/>
  <c r="G61" i="26" s="1"/>
  <c r="G62" i="26" s="1"/>
  <c r="G63" i="26" s="1"/>
  <c r="G64" i="26" s="1"/>
  <c r="G65" i="26" s="1"/>
  <c r="G66" i="26" s="1"/>
  <c r="G67" i="26" s="1"/>
  <c r="G68" i="26" s="1"/>
  <c r="G69" i="26" s="1"/>
  <c r="G70" i="26" s="1"/>
  <c r="G71" i="26" s="1"/>
  <c r="G72" i="26" s="1"/>
  <c r="G73" i="26" s="1"/>
  <c r="G74" i="26" s="1"/>
  <c r="G75" i="26" s="1"/>
  <c r="G76" i="26" s="1"/>
  <c r="G77" i="26" s="1"/>
  <c r="G78" i="26" s="1"/>
  <c r="G79" i="26" s="1"/>
  <c r="G80" i="26" s="1"/>
  <c r="G81" i="26" s="1"/>
  <c r="G82" i="26" s="1"/>
  <c r="G83" i="26" s="1"/>
  <c r="G84" i="26" s="1"/>
  <c r="G85" i="26" s="1"/>
  <c r="G86" i="26" s="1"/>
  <c r="G87" i="26" s="1"/>
  <c r="G88" i="26" s="1"/>
  <c r="G89" i="26" s="1"/>
  <c r="G90" i="26" s="1"/>
  <c r="G91" i="26" s="1"/>
  <c r="G92" i="26" s="1"/>
  <c r="G93" i="26" s="1"/>
  <c r="G94" i="26" s="1"/>
  <c r="G95" i="26" s="1"/>
  <c r="G96" i="26" s="1"/>
  <c r="G97" i="26" s="1"/>
  <c r="G98" i="26" s="1"/>
  <c r="G99" i="26" s="1"/>
  <c r="G100" i="26" s="1"/>
  <c r="G101" i="26" s="1"/>
  <c r="G102" i="26" s="1"/>
  <c r="G103" i="26" s="1"/>
  <c r="G104" i="26" s="1"/>
  <c r="G105" i="26" s="1"/>
  <c r="G106" i="26" s="1"/>
  <c r="G107" i="26" s="1"/>
  <c r="G108" i="26" s="1"/>
  <c r="G109" i="26" s="1"/>
  <c r="G110" i="26" s="1"/>
  <c r="G111" i="26" s="1"/>
  <c r="G112" i="26" s="1"/>
  <c r="G113" i="26" s="1"/>
  <c r="G114" i="26" s="1"/>
  <c r="G115" i="26" s="1"/>
  <c r="G116" i="26" s="1"/>
  <c r="G117" i="26" s="1"/>
  <c r="G118" i="26" s="1"/>
  <c r="G119" i="26" s="1"/>
  <c r="G120" i="26" s="1"/>
  <c r="G121" i="26" s="1"/>
  <c r="G4" i="28" s="1"/>
  <c r="G6" i="28" s="1"/>
  <c r="G7" i="28" s="1"/>
  <c r="G8" i="28" s="1"/>
  <c r="G9" i="28" s="1"/>
  <c r="G10" i="28" s="1"/>
  <c r="G11" i="28" s="1"/>
  <c r="G12" i="28" s="1"/>
  <c r="G13" i="28" s="1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35" i="28" s="1"/>
  <c r="G36" i="28" s="1"/>
  <c r="G37" i="28" s="1"/>
  <c r="G38" i="28" s="1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G51" i="28" s="1"/>
  <c r="G52" i="28" s="1"/>
  <c r="G53" i="28" s="1"/>
  <c r="G54" i="28" s="1"/>
  <c r="G55" i="28" s="1"/>
  <c r="G56" i="28" s="1"/>
  <c r="G57" i="28" s="1"/>
  <c r="G58" i="28" s="1"/>
  <c r="G59" i="28" s="1"/>
  <c r="G60" i="28" s="1"/>
  <c r="G61" i="28" s="1"/>
  <c r="G62" i="28" s="1"/>
  <c r="G63" i="28" s="1"/>
  <c r="G64" i="28" s="1"/>
  <c r="G65" i="28" s="1"/>
  <c r="G66" i="28" s="1"/>
  <c r="G67" i="28" s="1"/>
  <c r="G68" i="28" s="1"/>
  <c r="G69" i="28" s="1"/>
  <c r="G70" i="28" s="1"/>
  <c r="G71" i="28" s="1"/>
  <c r="G72" i="28" s="1"/>
  <c r="G73" i="28" s="1"/>
  <c r="G74" i="28" s="1"/>
  <c r="G75" i="28" s="1"/>
  <c r="G76" i="28" s="1"/>
  <c r="G77" i="28" s="1"/>
  <c r="G78" i="28" s="1"/>
  <c r="G79" i="28" s="1"/>
  <c r="G80" i="28" s="1"/>
  <c r="G81" i="28" s="1"/>
  <c r="G82" i="28" s="1"/>
  <c r="G83" i="28" s="1"/>
  <c r="G84" i="28" s="1"/>
  <c r="G85" i="28" s="1"/>
  <c r="G86" i="28" s="1"/>
  <c r="G87" i="28" s="1"/>
  <c r="G88" i="28" s="1"/>
  <c r="G89" i="28" s="1"/>
  <c r="G90" i="28" s="1"/>
  <c r="G91" i="28" s="1"/>
  <c r="G92" i="28" s="1"/>
  <c r="G93" i="28" s="1"/>
  <c r="G94" i="28" s="1"/>
  <c r="G95" i="28" s="1"/>
  <c r="G96" i="28" s="1"/>
  <c r="G97" i="28" s="1"/>
  <c r="G98" i="28" s="1"/>
  <c r="G99" i="28" s="1"/>
  <c r="G100" i="28" s="1"/>
  <c r="G101" i="28" s="1"/>
  <c r="G102" i="28" s="1"/>
  <c r="G103" i="28" s="1"/>
  <c r="G104" i="28" s="1"/>
  <c r="G105" i="28" s="1"/>
  <c r="G106" i="28" s="1"/>
  <c r="G107" i="28" s="1"/>
  <c r="G108" i="28" s="1"/>
  <c r="G109" i="28" s="1"/>
  <c r="G110" i="28" s="1"/>
  <c r="G111" i="28" s="1"/>
  <c r="G112" i="28" s="1"/>
  <c r="G113" i="28" s="1"/>
  <c r="G234" i="7" l="1"/>
  <c r="G235" i="7" s="1"/>
  <c r="G236" i="7" s="1"/>
  <c r="G237" i="7" s="1"/>
  <c r="G238" i="7" s="1"/>
  <c r="G239" i="7" s="1"/>
  <c r="G240" i="7" s="1"/>
  <c r="G241" i="7" s="1"/>
  <c r="G242" i="7" s="1"/>
  <c r="G243" i="7" s="1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G254" i="7" s="1"/>
  <c r="G255" i="7" s="1"/>
  <c r="G256" i="7" s="1"/>
  <c r="G257" i="7" s="1"/>
  <c r="G258" i="7" s="1"/>
  <c r="G259" i="7" s="1"/>
  <c r="G260" i="7" s="1"/>
  <c r="G261" i="7" s="1"/>
  <c r="G262" i="7" s="1"/>
  <c r="G263" i="7" s="1"/>
  <c r="G264" i="7" s="1"/>
  <c r="G265" i="7" s="1"/>
  <c r="G266" i="7" s="1"/>
  <c r="G267" i="7" s="1"/>
  <c r="G268" i="7" s="1"/>
  <c r="G269" i="7" s="1"/>
  <c r="G270" i="7" s="1"/>
  <c r="G271" i="7" s="1"/>
  <c r="G272" i="7" s="1"/>
  <c r="G273" i="7" s="1"/>
  <c r="G274" i="7" s="1"/>
  <c r="G275" i="7" s="1"/>
  <c r="G276" i="7" s="1"/>
  <c r="G277" i="7" s="1"/>
  <c r="G278" i="7" s="1"/>
  <c r="G279" i="7" s="1"/>
  <c r="G280" i="7" s="1"/>
  <c r="G281" i="7" s="1"/>
  <c r="G282" i="7" s="1"/>
  <c r="G283" i="7" s="1"/>
  <c r="G284" i="7" s="1"/>
  <c r="G285" i="7" s="1"/>
  <c r="G286" i="7" s="1"/>
  <c r="G287" i="7" s="1"/>
  <c r="G288" i="7" s="1"/>
  <c r="G289" i="7" s="1"/>
  <c r="G290" i="7" s="1"/>
  <c r="G291" i="7" s="1"/>
  <c r="G292" i="7" s="1"/>
  <c r="G293" i="7" s="1"/>
  <c r="G294" i="7" s="1"/>
  <c r="G295" i="7" s="1"/>
  <c r="G296" i="7" s="1"/>
  <c r="G297" i="7" s="1"/>
  <c r="G298" i="7" s="1"/>
  <c r="G299" i="7" s="1"/>
  <c r="G300" i="7" s="1"/>
  <c r="G301" i="7" s="1"/>
  <c r="G302" i="7" s="1"/>
  <c r="G303" i="7" s="1"/>
  <c r="G304" i="7" s="1"/>
  <c r="G305" i="7" s="1"/>
  <c r="G306" i="7" s="1"/>
  <c r="G307" i="7" s="1"/>
  <c r="G308" i="7" s="1"/>
  <c r="G309" i="7" s="1"/>
  <c r="G310" i="7" s="1"/>
  <c r="G311" i="7" s="1"/>
  <c r="G312" i="7" s="1"/>
  <c r="G313" i="7" s="1"/>
  <c r="G314" i="7" s="1"/>
  <c r="G315" i="7" s="1"/>
  <c r="G316" i="7" s="1"/>
  <c r="G317" i="7" s="1"/>
  <c r="G318" i="7" s="1"/>
  <c r="G319" i="7" s="1"/>
  <c r="G320" i="7" s="1"/>
  <c r="G321" i="7" s="1"/>
  <c r="G322" i="7" s="1"/>
  <c r="G323" i="7" s="1"/>
  <c r="G324" i="7" s="1"/>
  <c r="G325" i="7" s="1"/>
  <c r="G326" i="7" s="1"/>
  <c r="G327" i="7" s="1"/>
  <c r="G328" i="7" s="1"/>
  <c r="G329" i="7" s="1"/>
  <c r="G330" i="7" s="1"/>
  <c r="G331" i="7" s="1"/>
  <c r="G332" i="7" s="1"/>
  <c r="G333" i="7" s="1"/>
  <c r="G334" i="7" s="1"/>
  <c r="G335" i="7" s="1"/>
  <c r="G336" i="7" s="1"/>
  <c r="G337" i="7" s="1"/>
  <c r="G338" i="7" s="1"/>
  <c r="G339" i="7" s="1"/>
  <c r="G340" i="7" s="1"/>
  <c r="G341" i="7" s="1"/>
  <c r="G342" i="7" s="1"/>
  <c r="G343" i="7" s="1"/>
  <c r="G344" i="7" s="1"/>
  <c r="G345" i="7" s="1"/>
  <c r="G346" i="7" s="1"/>
  <c r="G347" i="7" s="1"/>
  <c r="G348" i="7" s="1"/>
  <c r="G349" i="7" s="1"/>
  <c r="G350" i="7" s="1"/>
  <c r="G351" i="7" s="1"/>
  <c r="G352" i="7" s="1"/>
  <c r="G353" i="7" s="1"/>
  <c r="G354" i="7" s="1"/>
  <c r="G355" i="7" s="1"/>
  <c r="G356" i="7" s="1"/>
  <c r="G357" i="7" s="1"/>
  <c r="G358" i="7" s="1"/>
  <c r="G359" i="7" s="1"/>
  <c r="G360" i="7" s="1"/>
  <c r="G361" i="7" s="1"/>
  <c r="G362" i="7" s="1"/>
  <c r="G363" i="7" s="1"/>
  <c r="G364" i="7" s="1"/>
  <c r="G365" i="7" s="1"/>
  <c r="G366" i="7" s="1"/>
  <c r="G367" i="7" s="1"/>
  <c r="G368" i="7" s="1"/>
  <c r="G369" i="7" s="1"/>
  <c r="G370" i="7" s="1"/>
  <c r="G371" i="7" s="1"/>
  <c r="G372" i="7" s="1"/>
  <c r="G373" i="7" s="1"/>
  <c r="G374" i="7" s="1"/>
  <c r="G375" i="7" s="1"/>
  <c r="G376" i="7" s="1"/>
  <c r="G377" i="7" s="1"/>
  <c r="G378" i="7" s="1"/>
  <c r="G379" i="7" s="1"/>
  <c r="G380" i="7" s="1"/>
  <c r="G381" i="7" s="1"/>
  <c r="G382" i="7" s="1"/>
  <c r="G383" i="7" s="1"/>
  <c r="G384" i="7" s="1"/>
  <c r="G385" i="7" s="1"/>
  <c r="G386" i="7" s="1"/>
  <c r="G387" i="7" s="1"/>
  <c r="G388" i="7" s="1"/>
  <c r="G389" i="7" s="1"/>
  <c r="G390" i="7" s="1"/>
  <c r="G391" i="7" s="1"/>
  <c r="G392" i="7" s="1"/>
  <c r="G393" i="7" s="1"/>
  <c r="G394" i="7" s="1"/>
  <c r="G395" i="7" s="1"/>
  <c r="G396" i="7" s="1"/>
  <c r="G397" i="7" s="1"/>
  <c r="G398" i="7" s="1"/>
  <c r="G4" i="34" s="1"/>
  <c r="G5" i="34" s="1"/>
  <c r="G6" i="34" s="1"/>
  <c r="G7" i="34" s="1"/>
  <c r="G8" i="34" s="1"/>
  <c r="G9" i="34" s="1"/>
  <c r="G10" i="34" s="1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5" i="34" s="1"/>
  <c r="G36" i="34" s="1"/>
  <c r="G37" i="34" s="1"/>
  <c r="G38" i="34" s="1"/>
  <c r="G39" i="34" s="1"/>
  <c r="G40" i="34" s="1"/>
  <c r="G41" i="34" s="1"/>
  <c r="G42" i="34" s="1"/>
  <c r="G43" i="34" s="1"/>
  <c r="G44" i="34" s="1"/>
  <c r="G45" i="34" s="1"/>
  <c r="G46" i="34" s="1"/>
  <c r="G47" i="34" s="1"/>
  <c r="G48" i="34" s="1"/>
  <c r="G49" i="34" s="1"/>
  <c r="G50" i="34" s="1"/>
  <c r="G51" i="34" s="1"/>
  <c r="G52" i="34" s="1"/>
  <c r="G53" i="34" s="1"/>
  <c r="G54" i="34" s="1"/>
  <c r="G55" i="34" s="1"/>
  <c r="G56" i="34" s="1"/>
  <c r="G57" i="34" s="1"/>
  <c r="G58" i="34" s="1"/>
  <c r="G59" i="34" s="1"/>
  <c r="G60" i="34" s="1"/>
  <c r="G61" i="34" s="1"/>
  <c r="G62" i="34" s="1"/>
  <c r="G63" i="34" s="1"/>
  <c r="G64" i="34" s="1"/>
  <c r="G65" i="34" s="1"/>
  <c r="G66" i="34" s="1"/>
  <c r="G67" i="34" s="1"/>
  <c r="G68" i="34" s="1"/>
  <c r="G69" i="34" s="1"/>
  <c r="G70" i="34" s="1"/>
  <c r="G71" i="34" s="1"/>
  <c r="G72" i="34" s="1"/>
  <c r="G73" i="34" s="1"/>
  <c r="G74" i="34" s="1"/>
  <c r="G75" i="34" s="1"/>
  <c r="G76" i="34" s="1"/>
  <c r="G77" i="34" s="1"/>
  <c r="G78" i="34" s="1"/>
  <c r="G79" i="34" s="1"/>
  <c r="G80" i="34" s="1"/>
  <c r="G81" i="34" s="1"/>
  <c r="G82" i="34" s="1"/>
  <c r="G83" i="34" s="1"/>
  <c r="G84" i="34" s="1"/>
  <c r="G85" i="34" s="1"/>
  <c r="G86" i="34" s="1"/>
  <c r="G87" i="34" s="1"/>
  <c r="G88" i="34" s="1"/>
  <c r="G89" i="34" s="1"/>
  <c r="G90" i="34" s="1"/>
  <c r="G91" i="34" s="1"/>
  <c r="G92" i="34" s="1"/>
  <c r="G93" i="34" s="1"/>
  <c r="G94" i="34" s="1"/>
  <c r="G95" i="34" s="1"/>
  <c r="G96" i="34" s="1"/>
  <c r="G97" i="34" s="1"/>
  <c r="G98" i="34" s="1"/>
  <c r="G99" i="34" s="1"/>
  <c r="G100" i="34" s="1"/>
  <c r="G101" i="34" s="1"/>
  <c r="G102" i="34" s="1"/>
  <c r="G103" i="34" s="1"/>
  <c r="G104" i="34" s="1"/>
  <c r="G105" i="34" s="1"/>
  <c r="G106" i="34" s="1"/>
  <c r="G107" i="34" s="1"/>
  <c r="G108" i="34" s="1"/>
  <c r="G109" i="34" s="1"/>
  <c r="G110" i="34" s="1"/>
  <c r="G111" i="34" s="1"/>
  <c r="G112" i="34" s="1"/>
  <c r="G113" i="34" s="1"/>
  <c r="G114" i="34" s="1"/>
  <c r="G115" i="34" s="1"/>
  <c r="G116" i="34" s="1"/>
  <c r="G117" i="34" s="1"/>
  <c r="G118" i="34" s="1"/>
  <c r="G119" i="34" s="1"/>
  <c r="G120" i="34" s="1"/>
  <c r="G121" i="34" s="1"/>
  <c r="G122" i="34" s="1"/>
  <c r="G123" i="34" s="1"/>
  <c r="G124" i="34" s="1"/>
  <c r="G125" i="34" s="1"/>
  <c r="G126" i="34" s="1"/>
  <c r="G127" i="34" s="1"/>
  <c r="G128" i="34" s="1"/>
  <c r="G129" i="34" s="1"/>
  <c r="G130" i="34" s="1"/>
  <c r="G131" i="34" s="1"/>
  <c r="G132" i="34" s="1"/>
  <c r="G133" i="34" s="1"/>
  <c r="G134" i="34" s="1"/>
  <c r="G135" i="34" s="1"/>
  <c r="G136" i="34" s="1"/>
  <c r="G137" i="34" s="1"/>
  <c r="G138" i="34" s="1"/>
  <c r="G139" i="34" s="1"/>
  <c r="G140" i="34" s="1"/>
  <c r="G141" i="34" s="1"/>
  <c r="G142" i="34" s="1"/>
  <c r="G143" i="34" s="1"/>
  <c r="G144" i="34" s="1"/>
  <c r="G145" i="34" s="1"/>
  <c r="G146" i="34" s="1"/>
  <c r="G147" i="34" s="1"/>
  <c r="G148" i="34" s="1"/>
  <c r="G149" i="34" s="1"/>
  <c r="G150" i="34" s="1"/>
  <c r="G151" i="34" s="1"/>
  <c r="G152" i="34" s="1"/>
  <c r="G153" i="34" s="1"/>
  <c r="G154" i="34" s="1"/>
  <c r="G155" i="34" s="1"/>
  <c r="G156" i="34" s="1"/>
  <c r="G157" i="34" s="1"/>
  <c r="G158" i="34" s="1"/>
  <c r="G159" i="34" s="1"/>
  <c r="G160" i="34" s="1"/>
  <c r="G161" i="34" s="1"/>
  <c r="G162" i="34" s="1"/>
  <c r="G163" i="34" s="1"/>
  <c r="G164" i="34" s="1"/>
  <c r="G165" i="34" s="1"/>
  <c r="G166" i="34" s="1"/>
  <c r="G167" i="34" s="1"/>
  <c r="G168" i="34" s="1"/>
  <c r="G169" i="34" s="1"/>
  <c r="G170" i="34" s="1"/>
  <c r="G171" i="34" s="1"/>
  <c r="G172" i="34" s="1"/>
  <c r="G173" i="34" s="1"/>
  <c r="G174" i="34" s="1"/>
  <c r="G175" i="34" s="1"/>
  <c r="G176" i="34" s="1"/>
  <c r="G177" i="34" s="1"/>
  <c r="G178" i="34" s="1"/>
  <c r="G179" i="34" s="1"/>
  <c r="G180" i="34" s="1"/>
  <c r="G181" i="34" s="1"/>
  <c r="G182" i="34" s="1"/>
  <c r="G183" i="34" s="1"/>
  <c r="G184" i="34" s="1"/>
  <c r="G185" i="34" s="1"/>
  <c r="G186" i="34" s="1"/>
  <c r="G187" i="34" s="1"/>
  <c r="G188" i="34" s="1"/>
  <c r="G189" i="34" s="1"/>
  <c r="G190" i="34" s="1"/>
  <c r="G191" i="34" s="1"/>
  <c r="G192" i="34" s="1"/>
  <c r="G193" i="34" s="1"/>
  <c r="G194" i="34" s="1"/>
  <c r="G195" i="34" s="1"/>
  <c r="G196" i="34" s="1"/>
  <c r="G197" i="34" s="1"/>
  <c r="G198" i="34" s="1"/>
  <c r="G199" i="34" s="1"/>
  <c r="G200" i="34" s="1"/>
  <c r="G201" i="34" s="1"/>
  <c r="G202" i="34" s="1"/>
  <c r="G203" i="34" s="1"/>
  <c r="G204" i="34" s="1"/>
  <c r="G205" i="34" s="1"/>
  <c r="G206" i="34" s="1"/>
  <c r="G207" i="34" s="1"/>
  <c r="G208" i="34" s="1"/>
  <c r="G209" i="34" s="1"/>
  <c r="G210" i="34" s="1"/>
  <c r="G211" i="34" s="1"/>
  <c r="G212" i="34" s="1"/>
  <c r="G213" i="34" s="1"/>
  <c r="G214" i="34" s="1"/>
  <c r="G215" i="34" l="1"/>
  <c r="G216" i="34" s="1"/>
  <c r="G217" i="34" s="1"/>
  <c r="G218" i="34" s="1"/>
  <c r="G219" i="34" s="1"/>
  <c r="G220" i="34" s="1"/>
  <c r="G221" i="34" s="1"/>
  <c r="G222" i="34" s="1"/>
  <c r="G223" i="34" s="1"/>
  <c r="G224" i="34" s="1"/>
  <c r="G225" i="34" s="1"/>
  <c r="G226" i="34" s="1"/>
  <c r="G227" i="34" s="1"/>
  <c r="G228" i="34" s="1"/>
  <c r="G229" i="34" s="1"/>
  <c r="G230" i="34" s="1"/>
  <c r="G231" i="34" s="1"/>
  <c r="G232" i="34" s="1"/>
  <c r="G233" i="34" s="1"/>
  <c r="G234" i="34" s="1"/>
  <c r="G235" i="34" s="1"/>
  <c r="G4" i="9" s="1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l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5" i="11" s="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7" i="6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11" l="1"/>
  <c r="G25" i="11" s="1"/>
  <c r="G26" i="11" s="1"/>
  <c r="G27" i="11" s="1"/>
  <c r="G28" i="11" s="1"/>
  <c r="G29" i="11" s="1"/>
  <c r="G30" i="11" s="1"/>
  <c r="G31" i="11" s="1"/>
  <c r="G32" i="11" s="1"/>
  <c r="G24" i="6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33" i="11" l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l="1"/>
  <c r="G50" i="11" s="1"/>
  <c r="G51" i="11" s="1"/>
  <c r="G52" i="11" s="1"/>
  <c r="G53" i="11" s="1"/>
  <c r="G54" i="11" s="1"/>
  <c r="G55" i="11" s="1"/>
  <c r="G56" i="11" s="1"/>
  <c r="G57" i="11" s="1"/>
  <c r="G58" i="11" s="1"/>
  <c r="G59" i="11" s="1"/>
  <c r="G60" i="11" s="1"/>
  <c r="G61" i="11" l="1"/>
  <c r="G62" i="11" s="1"/>
  <c r="G63" i="11" s="1"/>
  <c r="G64" i="11" l="1"/>
  <c r="G65" i="11" s="1"/>
  <c r="G66" i="11" s="1"/>
  <c r="G67" i="11" s="1"/>
  <c r="G68" i="11" s="1"/>
  <c r="G69" i="11" s="1"/>
  <c r="G70" i="11" l="1"/>
  <c r="G71" i="11" s="1"/>
  <c r="G72" i="11" s="1"/>
  <c r="G73" i="11" s="1"/>
  <c r="G74" i="11" s="1"/>
  <c r="G75" i="11" l="1"/>
  <c r="G76" i="11" s="1"/>
  <c r="G77" i="11" l="1"/>
  <c r="G78" i="11" s="1"/>
  <c r="G79" i="11" s="1"/>
  <c r="G80" i="11" s="1"/>
  <c r="G81" i="11" s="1"/>
  <c r="G82" i="11" s="1"/>
  <c r="G83" i="11" l="1"/>
  <c r="G84" i="11" s="1"/>
  <c r="G85" i="11" s="1"/>
  <c r="G86" i="11" s="1"/>
  <c r="G87" i="11" s="1"/>
  <c r="G88" i="11" s="1"/>
  <c r="G89" i="11" l="1"/>
  <c r="G90" i="11" s="1"/>
  <c r="G91" i="11" s="1"/>
  <c r="G92" i="11" s="1"/>
  <c r="G93" i="11" s="1"/>
  <c r="G94" i="11" s="1"/>
  <c r="G95" i="11" s="1"/>
  <c r="G96" i="11" s="1"/>
  <c r="G97" i="11" s="1"/>
  <c r="G98" i="11" s="1"/>
  <c r="G99" i="11" s="1"/>
  <c r="G100" i="11" s="1"/>
  <c r="G101" i="11" s="1"/>
  <c r="G102" i="11" s="1"/>
  <c r="G103" i="11" s="1"/>
  <c r="G104" i="11" s="1"/>
  <c r="G105" i="11" s="1"/>
  <c r="G106" i="11" s="1"/>
  <c r="G107" i="11" s="1"/>
  <c r="G108" i="11" s="1"/>
  <c r="G109" i="11" s="1"/>
  <c r="G110" i="11" s="1"/>
  <c r="G111" i="11" s="1"/>
  <c r="G112" i="11" s="1"/>
  <c r="G113" i="11" s="1"/>
  <c r="G114" i="11" s="1"/>
  <c r="G115" i="11" s="1"/>
  <c r="G116" i="11" s="1"/>
  <c r="G117" i="11" s="1"/>
  <c r="G118" i="11" s="1"/>
  <c r="G119" i="11" s="1"/>
  <c r="G120" i="11" s="1"/>
  <c r="G121" i="11" s="1"/>
  <c r="G122" i="11" l="1"/>
  <c r="G123" i="11" s="1"/>
  <c r="G124" i="11" s="1"/>
  <c r="G125" i="11" s="1"/>
  <c r="G126" i="11" s="1"/>
  <c r="G127" i="11" s="1"/>
  <c r="G128" i="11" s="1"/>
  <c r="G129" i="11" s="1"/>
  <c r="G130" i="11" s="1"/>
  <c r="G131" i="11" s="1"/>
  <c r="G132" i="11" s="1"/>
  <c r="G133" i="11" s="1"/>
  <c r="G134" i="11" s="1"/>
  <c r="G135" i="11" s="1"/>
  <c r="G136" i="11" s="1"/>
  <c r="G137" i="11" s="1"/>
  <c r="G138" i="11" s="1"/>
  <c r="G139" i="11" s="1"/>
  <c r="G140" i="11" s="1"/>
  <c r="G141" i="11" s="1"/>
  <c r="G142" i="11" s="1"/>
  <c r="G143" i="11" s="1"/>
  <c r="G144" i="11" s="1"/>
  <c r="G145" i="11" s="1"/>
  <c r="G146" i="11" s="1"/>
  <c r="G147" i="11" s="1"/>
  <c r="G148" i="11" s="1"/>
  <c r="G149" i="11" s="1"/>
  <c r="G150" i="11" s="1"/>
  <c r="G151" i="11" s="1"/>
  <c r="G152" i="11" s="1"/>
  <c r="G153" i="11" s="1"/>
  <c r="G154" i="11" s="1"/>
  <c r="G155" i="11" s="1"/>
  <c r="G156" i="11" s="1"/>
  <c r="G157" i="11" s="1"/>
  <c r="G158" i="11" s="1"/>
  <c r="G159" i="11" s="1"/>
  <c r="G160" i="11" s="1"/>
  <c r="G161" i="11" s="1"/>
  <c r="G162" i="11" s="1"/>
  <c r="G163" i="11" s="1"/>
  <c r="G164" i="11" s="1"/>
  <c r="G165" i="11" s="1"/>
  <c r="G166" i="11" s="1"/>
  <c r="G167" i="11" s="1"/>
  <c r="G168" i="11" s="1"/>
  <c r="G169" i="11" s="1"/>
  <c r="G170" i="11" s="1"/>
  <c r="G171" i="11" s="1"/>
  <c r="G172" i="11" s="1"/>
  <c r="G173" i="11" s="1"/>
  <c r="G174" i="11" s="1"/>
  <c r="G175" i="11" s="1"/>
  <c r="G176" i="11" s="1"/>
  <c r="G177" i="11" s="1"/>
  <c r="G178" i="11" s="1"/>
  <c r="G179" i="11" s="1"/>
  <c r="G180" i="11" s="1"/>
  <c r="G181" i="11" s="1"/>
  <c r="G182" i="11" s="1"/>
  <c r="G183" i="11" s="1"/>
  <c r="G184" i="11" s="1"/>
  <c r="G185" i="11" s="1"/>
  <c r="G186" i="11" s="1"/>
  <c r="G187" i="11" s="1"/>
  <c r="G188" i="11" s="1"/>
  <c r="G189" i="11" s="1"/>
  <c r="G190" i="11" s="1"/>
  <c r="G191" i="11" s="1"/>
  <c r="G192" i="11" s="1"/>
  <c r="G193" i="11" s="1"/>
  <c r="G194" i="11" s="1"/>
  <c r="G195" i="11" s="1"/>
  <c r="G196" i="11" s="1"/>
  <c r="G197" i="11" s="1"/>
  <c r="G198" i="11" s="1"/>
  <c r="G199" i="11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l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 s="1"/>
  <c r="G123" i="12" s="1"/>
  <c r="G124" i="12" s="1"/>
  <c r="G125" i="12" s="1"/>
  <c r="G126" i="12" s="1"/>
  <c r="G127" i="12" s="1"/>
  <c r="G128" i="12" s="1"/>
  <c r="G129" i="12" s="1"/>
  <c r="G130" i="12" s="1"/>
  <c r="G131" i="12" l="1"/>
  <c r="G132" i="12" s="1"/>
  <c r="G133" i="12" s="1"/>
  <c r="G134" i="12" s="1"/>
  <c r="G135" i="12" s="1"/>
  <c r="G136" i="12" s="1"/>
  <c r="G137" i="12" s="1"/>
  <c r="G138" i="12" s="1"/>
  <c r="G139" i="12" s="1"/>
  <c r="G140" i="12" s="1"/>
  <c r="G141" i="12" s="1"/>
  <c r="G142" i="12" s="1"/>
  <c r="G143" i="12" s="1"/>
  <c r="G144" i="12" s="1"/>
  <c r="G145" i="12" s="1"/>
  <c r="G146" i="12" s="1"/>
  <c r="G147" i="12" s="1"/>
  <c r="G148" i="12" s="1"/>
  <c r="G149" i="12" s="1"/>
  <c r="G150" i="12" l="1"/>
  <c r="G151" i="12" s="1"/>
  <c r="G152" i="12" s="1"/>
  <c r="G153" i="12" s="1"/>
  <c r="G154" i="12" l="1"/>
  <c r="G155" i="12" s="1"/>
  <c r="G156" i="12" s="1"/>
  <c r="G157" i="12" s="1"/>
  <c r="G158" i="12" s="1"/>
  <c r="G159" i="12" s="1"/>
  <c r="G160" i="12" s="1"/>
  <c r="G161" i="12" l="1"/>
  <c r="G162" i="12" s="1"/>
  <c r="G163" i="12" s="1"/>
  <c r="G164" i="12" s="1"/>
  <c r="G165" i="12" s="1"/>
  <c r="G166" i="12" l="1"/>
  <c r="G167" i="12" s="1"/>
  <c r="G168" i="12" s="1"/>
  <c r="G169" i="12" s="1"/>
  <c r="G170" i="12" s="1"/>
  <c r="G171" i="12" s="1"/>
  <c r="G172" i="12" s="1"/>
  <c r="G173" i="12" s="1"/>
  <c r="G174" i="12" s="1"/>
  <c r="G175" i="12" s="1"/>
  <c r="G176" i="12" s="1"/>
  <c r="G177" i="12" s="1"/>
  <c r="G178" i="12" s="1"/>
  <c r="G179" i="12" l="1"/>
  <c r="G180" i="12" s="1"/>
  <c r="G181" i="12" s="1"/>
  <c r="G182" i="12" s="1"/>
  <c r="G183" i="12" s="1"/>
  <c r="G184" i="12" s="1"/>
  <c r="G185" i="12" s="1"/>
  <c r="G186" i="12" s="1"/>
  <c r="G187" i="12" s="1"/>
  <c r="G188" i="12" l="1"/>
  <c r="G189" i="12" s="1"/>
  <c r="G190" i="12" s="1"/>
  <c r="G191" i="12" s="1"/>
  <c r="G192" i="12" s="1"/>
  <c r="G193" i="12" s="1"/>
  <c r="G194" i="12" s="1"/>
  <c r="G195" i="12" s="1"/>
  <c r="G196" i="12" s="1"/>
  <c r="G197" i="12" s="1"/>
  <c r="G198" i="12" s="1"/>
  <c r="G199" i="12" s="1"/>
  <c r="G200" i="12" s="1"/>
  <c r="G201" i="12" s="1"/>
  <c r="G202" i="12" s="1"/>
  <c r="G203" i="12" s="1"/>
  <c r="G204" i="12" s="1"/>
  <c r="G205" i="12" s="1"/>
  <c r="G206" i="12" s="1"/>
  <c r="G207" i="12" s="1"/>
  <c r="G208" i="12" s="1"/>
  <c r="G209" i="12" l="1"/>
  <c r="G210" i="12" s="1"/>
  <c r="G211" i="12" s="1"/>
  <c r="G212" i="12" s="1"/>
  <c r="G213" i="12" s="1"/>
  <c r="G214" i="12" s="1"/>
  <c r="G215" i="12" s="1"/>
  <c r="G216" i="12" s="1"/>
  <c r="G217" i="12" s="1"/>
  <c r="G218" i="12" s="1"/>
  <c r="G219" i="12" s="1"/>
  <c r="G220" i="12" s="1"/>
  <c r="G221" i="12" s="1"/>
  <c r="G222" i="12" s="1"/>
  <c r="G223" i="12" s="1"/>
  <c r="G224" i="12" s="1"/>
  <c r="G225" i="12" s="1"/>
  <c r="G226" i="12" s="1"/>
  <c r="G227" i="12" s="1"/>
  <c r="G228" i="12" s="1"/>
  <c r="G229" i="12" s="1"/>
  <c r="G230" i="12" s="1"/>
  <c r="G231" i="12" s="1"/>
  <c r="G232" i="12" s="1"/>
  <c r="G233" i="12" s="1"/>
  <c r="G234" i="12" s="1"/>
  <c r="G235" i="12" s="1"/>
  <c r="G236" i="12" s="1"/>
  <c r="G237" i="12" s="1"/>
  <c r="G238" i="12" s="1"/>
  <c r="G239" i="12" s="1"/>
  <c r="G240" i="12" s="1"/>
  <c r="G241" i="12" s="1"/>
  <c r="G242" i="12" s="1"/>
  <c r="G243" i="12" s="1"/>
  <c r="G244" i="12" s="1"/>
  <c r="G245" i="12" l="1"/>
  <c r="G246" i="12" s="1"/>
  <c r="G247" i="12" s="1"/>
  <c r="G248" i="12" s="1"/>
  <c r="G249" i="12" s="1"/>
  <c r="G250" i="12" s="1"/>
  <c r="G251" i="12" s="1"/>
  <c r="G252" i="12" s="1"/>
  <c r="G253" i="12" s="1"/>
  <c r="G254" i="12" s="1"/>
  <c r="G255" i="12" s="1"/>
  <c r="G256" i="12" s="1"/>
  <c r="G257" i="12" s="1"/>
  <c r="G258" i="12" s="1"/>
</calcChain>
</file>

<file path=xl/sharedStrings.xml><?xml version="1.0" encoding="utf-8"?>
<sst xmlns="http://schemas.openxmlformats.org/spreadsheetml/2006/main" count="7573" uniqueCount="3293">
  <si>
    <t>CONCEPTE</t>
  </si>
  <si>
    <t>DEURE</t>
  </si>
  <si>
    <t>HAVER</t>
  </si>
  <si>
    <t>SALDO</t>
  </si>
  <si>
    <t>DIA DESPESA</t>
  </si>
  <si>
    <t>DIA PAGAMENT</t>
  </si>
  <si>
    <t>Motiu</t>
  </si>
  <si>
    <t>Corts Valencianes</t>
  </si>
  <si>
    <t>CAIXA INFORMATIUS BURJASSOT</t>
  </si>
  <si>
    <t>Tall veu Ximo Puig</t>
  </si>
  <si>
    <t>LIQUIDACIO 1</t>
  </si>
  <si>
    <t>Lorena Caballero</t>
  </si>
  <si>
    <t>Total despeses de la liquidació nº1</t>
  </si>
  <si>
    <t>Lourdes Espinosa</t>
  </si>
  <si>
    <t>Entrevista CCOO</t>
  </si>
  <si>
    <t>Duplex CEV</t>
  </si>
  <si>
    <t>Fontilles</t>
  </si>
  <si>
    <t>Aeroport València</t>
  </si>
  <si>
    <t>Ple del Consell</t>
  </si>
  <si>
    <t>Telpark</t>
  </si>
  <si>
    <t>Total despeses de la liquidació nº2</t>
  </si>
  <si>
    <t>LIQUIDACIO 2</t>
  </si>
  <si>
    <t>LIQUIDACIO 3</t>
  </si>
  <si>
    <t>Fàtima Palmer</t>
  </si>
  <si>
    <t>LIQUIDACIO 4</t>
  </si>
  <si>
    <t>Comissió Corts</t>
  </si>
  <si>
    <t>Total despeses de la liquidació nº4</t>
  </si>
  <si>
    <t>LIQUIDACIO 5</t>
  </si>
  <si>
    <t>Autopistas AUMAR</t>
  </si>
  <si>
    <t>Comité Electoral PSPV</t>
  </si>
  <si>
    <t>AUTOPISTA AUMAR</t>
  </si>
  <si>
    <t>Total despeses de la liquidació nº 5</t>
  </si>
  <si>
    <t>LIQUIDACIO 6</t>
  </si>
  <si>
    <t>Corredor Mediterrani</t>
  </si>
  <si>
    <t>Ximo Puig</t>
  </si>
  <si>
    <t>Xicotet comerç</t>
  </si>
  <si>
    <t>Expo IVAM</t>
  </si>
  <si>
    <t>Metges sense fronteres</t>
  </si>
  <si>
    <t xml:space="preserve"> </t>
  </si>
  <si>
    <t>Aeroport Manises</t>
  </si>
  <si>
    <t>Seu CCOO</t>
  </si>
  <si>
    <t>Directe Corts Valencianes</t>
  </si>
  <si>
    <t>Entrevista PSPV</t>
  </si>
  <si>
    <t>Autopistas Aumar</t>
  </si>
  <si>
    <t>Entrevista Advocat</t>
  </si>
  <si>
    <t>Aeroport Valencia</t>
  </si>
  <si>
    <t>Manifestació</t>
  </si>
  <si>
    <t>Parquing Severo Ochoa</t>
  </si>
  <si>
    <t>Parquing Plaça de la Reina</t>
  </si>
  <si>
    <t>Consorcio Valencia 2007</t>
  </si>
  <si>
    <t>Plaza de la Reina</t>
  </si>
  <si>
    <t>Com Propietarios El Saler</t>
  </si>
  <si>
    <t>Palau de Congressos</t>
  </si>
  <si>
    <t>GLORIETA</t>
  </si>
  <si>
    <t>GALP</t>
  </si>
  <si>
    <t>CORREOS</t>
  </si>
  <si>
    <t>CACSA</t>
  </si>
  <si>
    <t>PARQUEMATIC</t>
  </si>
  <si>
    <t>Mercat Central</t>
  </si>
  <si>
    <t>Pavapark Movilidad</t>
  </si>
  <si>
    <t>Autopista Aumar</t>
  </si>
  <si>
    <t>Ora Lliria</t>
  </si>
  <si>
    <t>ora València</t>
  </si>
  <si>
    <t>Ale-Hop</t>
  </si>
  <si>
    <t>Ciutat de Justicia</t>
  </si>
  <si>
    <t>Taxi Madrid</t>
  </si>
  <si>
    <t>Aumsa</t>
  </si>
  <si>
    <t>Premis Jaume I</t>
  </si>
  <si>
    <t>Parking Jeronimo Muñoz</t>
  </si>
  <si>
    <t>Fesord</t>
  </si>
  <si>
    <t>CEPSA</t>
  </si>
  <si>
    <t>Parking del Palau</t>
  </si>
  <si>
    <t>Glorieta</t>
  </si>
  <si>
    <t>megaparking</t>
  </si>
  <si>
    <t>Veles i Vents</t>
  </si>
  <si>
    <t>Museu Belles Arts</t>
  </si>
  <si>
    <t>Garaje Talleres Mollà</t>
  </si>
  <si>
    <t>Sala Russafa</t>
  </si>
  <si>
    <t>Palacio de Congresos</t>
  </si>
  <si>
    <t>Sorolla Center</t>
  </si>
  <si>
    <t>Parking Lys</t>
  </si>
  <si>
    <t>Aparcamiento San Agustin</t>
  </si>
  <si>
    <t>La Marina</t>
  </si>
  <si>
    <t>Correos</t>
  </si>
  <si>
    <t>Generalitat Valenciana</t>
  </si>
  <si>
    <t>Parquing San Agustín</t>
  </si>
  <si>
    <t>Entrevista AVA</t>
  </si>
  <si>
    <t>Saba Aparcamientos</t>
  </si>
  <si>
    <t>Parking Central</t>
  </si>
  <si>
    <t>Aparcamiento Torrent</t>
  </si>
  <si>
    <t>Miriam Reyes</t>
  </si>
  <si>
    <t>Taxi Barcelona</t>
  </si>
  <si>
    <t>Parquing A. Guimera</t>
  </si>
  <si>
    <t>Ora Alboraia</t>
  </si>
  <si>
    <t>Reunió Forta</t>
  </si>
  <si>
    <t>Premis Alfons el Magnanim</t>
  </si>
  <si>
    <t>Parquing Centro, sa</t>
  </si>
  <si>
    <t>Parquing Central</t>
  </si>
  <si>
    <t>Urbana Aparcamientos</t>
  </si>
  <si>
    <t>Parquing Isabel La Católica</t>
  </si>
  <si>
    <t>Rebaixes</t>
  </si>
  <si>
    <t>Castellana, SACE</t>
  </si>
  <si>
    <t>Plé del Consell</t>
  </si>
  <si>
    <t>ora valencia</t>
  </si>
  <si>
    <t>empark</t>
  </si>
  <si>
    <t>Aumar</t>
  </si>
  <si>
    <t>Mercat de Russafa</t>
  </si>
  <si>
    <t>Ora Valencia</t>
  </si>
  <si>
    <t>Area de Servicio Les Corts</t>
  </si>
  <si>
    <t>Parquing Lys</t>
  </si>
  <si>
    <t>Plaza de la reina</t>
  </si>
  <si>
    <t>Parquing del Palau</t>
  </si>
  <si>
    <t>Repsol</t>
  </si>
  <si>
    <t>Parquing de la Reina</t>
  </si>
  <si>
    <t>El Corte Inglés</t>
  </si>
  <si>
    <t>Turisme Cullera</t>
  </si>
  <si>
    <t>Viatge Delegació Alacant</t>
  </si>
  <si>
    <t>Turisme</t>
  </si>
  <si>
    <t>CB Barrera</t>
  </si>
  <si>
    <t>Megaparking</t>
  </si>
  <si>
    <t>Mercado de Campanar</t>
  </si>
  <si>
    <t>Palau de la Generalitat</t>
  </si>
  <si>
    <t>Aeropuerto Valencia</t>
  </si>
  <si>
    <t>IVF</t>
  </si>
  <si>
    <t>Junta Sindics</t>
  </si>
  <si>
    <t>APK80 Aparcamientos</t>
  </si>
  <si>
    <t>Jui Rus</t>
  </si>
  <si>
    <t>C.C.El Saler</t>
  </si>
  <si>
    <t>Parquematic</t>
  </si>
  <si>
    <t>Garatge A Guimera</t>
  </si>
  <si>
    <t>Plaça de la Reina</t>
  </si>
  <si>
    <t>Tribunal de les Aigües</t>
  </si>
  <si>
    <t>Vaga Renfe</t>
  </si>
  <si>
    <t>Servicios V.C.L</t>
  </si>
  <si>
    <t>Reunió Dalmau</t>
  </si>
  <si>
    <t>Hotel Westin</t>
  </si>
  <si>
    <t>Ajuntament de valencia</t>
  </si>
  <si>
    <t>Seu Compromis</t>
  </si>
  <si>
    <t>Expo bancaixa</t>
  </si>
  <si>
    <t>La Qüestió</t>
  </si>
  <si>
    <t>LIQUIDACIÓ 14</t>
  </si>
  <si>
    <t>Aportació a Caixa DG (30 juliol)</t>
  </si>
  <si>
    <t>Museu Marians (OLIVA)</t>
  </si>
  <si>
    <t>MEDIAMARKT</t>
  </si>
  <si>
    <t>Soports Telefons Mòbils cotxe</t>
  </si>
  <si>
    <t>Hotel palacio de Tudemir</t>
  </si>
  <si>
    <t>Parking . Pretempora Llevant</t>
  </si>
  <si>
    <t>Interparking Hispania</t>
  </si>
  <si>
    <t>Sindicat mèdic</t>
  </si>
  <si>
    <t>Conseller J,Vte Boira</t>
  </si>
  <si>
    <t>Roda de premsa Corts</t>
  </si>
  <si>
    <t>Parquing Avda del Oeste</t>
  </si>
  <si>
    <t>Seu PSPV-PSOE</t>
  </si>
  <si>
    <t>Autopsta Aumar</t>
  </si>
  <si>
    <t>Roda de premsa Mónica Oltra</t>
  </si>
  <si>
    <t>C.C EL Saler</t>
  </si>
  <si>
    <t>Juí cas cooperació</t>
  </si>
  <si>
    <t>Micropásaticos (Cullera + Gandia )</t>
  </si>
  <si>
    <t>Manifestació STOP desaucios</t>
  </si>
  <si>
    <t>Entrevista</t>
  </si>
  <si>
    <t>Manifestació dones neteja</t>
  </si>
  <si>
    <t>Gara Jimenez opticos</t>
  </si>
  <si>
    <t>Repelent insectes.</t>
  </si>
  <si>
    <t>Presentació Maxi Gomez</t>
  </si>
  <si>
    <t>Conferència  Universitat</t>
  </si>
  <si>
    <t>Presidencia Generalitat</t>
  </si>
  <si>
    <t>Diputació Permanent</t>
  </si>
  <si>
    <t>Avanqua Oceanográfic</t>
  </si>
  <si>
    <t>Desdejuni Ximo Puig. Oceanografic</t>
  </si>
  <si>
    <t>Parquing Centro</t>
  </si>
  <si>
    <t>Teatre Principal</t>
  </si>
  <si>
    <t>Premio Documental Dança</t>
  </si>
  <si>
    <t>Parquing MN4</t>
  </si>
  <si>
    <t>Lloguer Turístic il.legal</t>
  </si>
  <si>
    <t>Telliness Gandia</t>
  </si>
  <si>
    <t>Reunió Dalmau per l'horta</t>
  </si>
  <si>
    <t>FAPEMAR</t>
  </si>
  <si>
    <t>Reunió Ribó amb director FAO</t>
  </si>
  <si>
    <t>Visita Reina CEMAS</t>
  </si>
  <si>
    <t>Reunió Ximo Puig Generalitat</t>
  </si>
  <si>
    <t>Entrevista Manager Nino Bravo</t>
  </si>
  <si>
    <t>AUSUR</t>
  </si>
  <si>
    <t>Pretemporada del Llevant</t>
  </si>
  <si>
    <t>SEITT, SME</t>
  </si>
  <si>
    <t>Concert internacional Bandes</t>
  </si>
  <si>
    <t>Mut X.Puig.Plè del Consell</t>
  </si>
  <si>
    <t>ora Canet</t>
  </si>
  <si>
    <t>Inmobiliaria Canet</t>
  </si>
  <si>
    <t>parquing centro</t>
  </si>
  <si>
    <t>Roda de premsa Caixanak</t>
  </si>
  <si>
    <t>Batalla De Flors</t>
  </si>
  <si>
    <t>Com.Propietarios El Saler</t>
  </si>
  <si>
    <t>Jui Blasco</t>
  </si>
  <si>
    <t>Reunió Ximo Puig UE</t>
  </si>
  <si>
    <t>Guadassuar</t>
  </si>
  <si>
    <t xml:space="preserve">Aumsa </t>
  </si>
  <si>
    <t>Becaris</t>
  </si>
  <si>
    <t>Guadalmedina</t>
  </si>
  <si>
    <t>Jui Sindrome Down</t>
  </si>
  <si>
    <t>parquing Isabel La Católica</t>
  </si>
  <si>
    <t>Concentració Sindicat Hostelería</t>
  </si>
  <si>
    <t>Camara de comerç</t>
  </si>
  <si>
    <t>Eixida president Valencia cf</t>
  </si>
  <si>
    <t>parquing Oeste-Parcent</t>
  </si>
  <si>
    <t>Tall veu gabriel Rufián</t>
  </si>
  <si>
    <t>Roda de Premsa Premis de l'audiovisual</t>
  </si>
  <si>
    <t>Parlament Europeu Joves</t>
  </si>
  <si>
    <t>Xilel.la AVA</t>
  </si>
  <si>
    <t>Garajes Talleres Mollà</t>
  </si>
  <si>
    <t>Declaracions President Valencia</t>
  </si>
  <si>
    <t xml:space="preserve">Parquing Lys </t>
  </si>
  <si>
    <t xml:space="preserve">tall veu </t>
  </si>
  <si>
    <t>Garage A.Guimera</t>
  </si>
  <si>
    <t xml:space="preserve">San Agustin </t>
  </si>
  <si>
    <t>Comissió Executiva PSPV</t>
  </si>
  <si>
    <t>Eixida jugador Valencia cf</t>
  </si>
  <si>
    <t>Denuncies estiu maltractaments</t>
  </si>
  <si>
    <t>interbiak</t>
  </si>
  <si>
    <t>Alavés -Llevant UD</t>
  </si>
  <si>
    <t>CAMPSA</t>
  </si>
  <si>
    <t>RADIO TAXI GASTEIZ</t>
  </si>
  <si>
    <t>AUTOPISTA VASCO-ARAGONESA</t>
  </si>
  <si>
    <t>Estació del Nord</t>
  </si>
  <si>
    <t>Arribada jugador Valencia Basket</t>
  </si>
  <si>
    <t>ORA Cullera</t>
  </si>
  <si>
    <t>dgt</t>
  </si>
  <si>
    <t>Platges Valencia</t>
  </si>
  <si>
    <t>Turisme Gandia</t>
  </si>
  <si>
    <t>Emancipació joves</t>
  </si>
  <si>
    <t xml:space="preserve">Aplicació Taxis </t>
  </si>
  <si>
    <t>AP-7 Gandia</t>
  </si>
  <si>
    <t>Parquing Guillem de Castro</t>
  </si>
  <si>
    <t>Mercado de Ruzafa</t>
  </si>
  <si>
    <t>unuí de consumidors</t>
  </si>
  <si>
    <t>Ora Sagunt</t>
  </si>
  <si>
    <t>Pintadas Sagunt</t>
  </si>
  <si>
    <t>Seu P.P</t>
  </si>
  <si>
    <t>Rodrigo Valencia CF</t>
  </si>
  <si>
    <t>Hospital de Gandia</t>
  </si>
  <si>
    <t>Cala Xabia</t>
  </si>
  <si>
    <t>La Nucia + Oriola</t>
  </si>
  <si>
    <t>Junta Desagúe Albufera</t>
  </si>
  <si>
    <t>Plataforma AP7</t>
  </si>
  <si>
    <t>Freeturs</t>
  </si>
  <si>
    <t>Rugbi a Gandia</t>
  </si>
  <si>
    <t>quilometratge</t>
  </si>
  <si>
    <t>Des de la Banda</t>
  </si>
  <si>
    <t>Ximo Puig. Jávea</t>
  </si>
  <si>
    <t>Ofena Basí</t>
  </si>
  <si>
    <t>Turisme Denia</t>
  </si>
  <si>
    <t>Tall de veu Segarra</t>
  </si>
  <si>
    <t>Casa Bolona</t>
  </si>
  <si>
    <t>Eixida Llevant</t>
  </si>
  <si>
    <t>Pavapark</t>
  </si>
  <si>
    <t>Testimonis calor</t>
  </si>
  <si>
    <t>Vaixell Encat a Dénia</t>
  </si>
  <si>
    <t>Arribada Jordan Lloyd</t>
  </si>
  <si>
    <t>Oceanográfic</t>
  </si>
  <si>
    <t>Ximo Puig. Elx</t>
  </si>
  <si>
    <t>Preu del Lloguer</t>
  </si>
  <si>
    <t>Animals abandonats</t>
  </si>
  <si>
    <t>RP Ple del Consell</t>
  </si>
  <si>
    <t>lliberació AP 7</t>
  </si>
  <si>
    <t xml:space="preserve">AP-7 </t>
  </si>
  <si>
    <t>AP-7</t>
  </si>
  <si>
    <t>cepsa</t>
  </si>
  <si>
    <t>Ximo Puig- Pilota Valenciana</t>
  </si>
  <si>
    <t>Casa Martí</t>
  </si>
  <si>
    <t>Expo Apolo 11</t>
  </si>
  <si>
    <t>Incendi Marxuquera</t>
  </si>
  <si>
    <t>Grupo H. Playa SA</t>
  </si>
  <si>
    <t>Reunió Sanchez - Compromis</t>
  </si>
  <si>
    <t>Medusa Festival</t>
  </si>
  <si>
    <t>Avió British Airways</t>
  </si>
  <si>
    <t>Calor . Cullera</t>
  </si>
  <si>
    <t>Ora Cullera</t>
  </si>
  <si>
    <t>Parquing Nuevo Centro</t>
  </si>
  <si>
    <t>Agressions Sexuals</t>
  </si>
  <si>
    <t>VCF Basilica</t>
  </si>
  <si>
    <t>Calor Palma de Gandia</t>
  </si>
  <si>
    <t>Aeropuerto Manises</t>
  </si>
  <si>
    <t>Arribada Inter. Manises</t>
  </si>
  <si>
    <t>RR.PP Autopistas</t>
  </si>
  <si>
    <t>Ajuntament Benitatxell</t>
  </si>
  <si>
    <t>Generalitat EPA</t>
  </si>
  <si>
    <t>Cofradía Pescador Gandia</t>
  </si>
  <si>
    <t>Ferri Denia</t>
  </si>
  <si>
    <t>Revisio VLC</t>
  </si>
  <si>
    <t>DGT Valencia</t>
  </si>
  <si>
    <t>Puerto Natura</t>
  </si>
  <si>
    <t>TOTAL DESPESES A JUSTIFICAR LIQUIDACIÓ 14</t>
  </si>
  <si>
    <t>Tall Acaip. Funcionaris de presó</t>
  </si>
  <si>
    <t>Concentració Step</t>
  </si>
  <si>
    <t>Directe Dénia</t>
  </si>
  <si>
    <t>Taxes Turistiques Dénia</t>
  </si>
  <si>
    <t>ús whasap menors</t>
  </si>
  <si>
    <t>Plutges Dénia</t>
  </si>
  <si>
    <t>Denia Vaixell</t>
  </si>
  <si>
    <t>Ximo Puig a Xabia</t>
  </si>
  <si>
    <t>Temporal Vaixell</t>
  </si>
  <si>
    <t>RP Consell de la Joventut</t>
  </si>
  <si>
    <t>Ferri Balearía</t>
  </si>
  <si>
    <t xml:space="preserve">Rp PP Corts </t>
  </si>
  <si>
    <t>Xarrada arbitres</t>
  </si>
  <si>
    <t>Artur Heras (Muvim)</t>
  </si>
  <si>
    <t>Tren rodalies</t>
  </si>
  <si>
    <t>Entrevista Arcadi España</t>
  </si>
  <si>
    <t>Ajuntament de València</t>
  </si>
  <si>
    <t>Parquing LYS</t>
  </si>
  <si>
    <t>Entrevista Paco Plaza</t>
  </si>
  <si>
    <t>Area Multiespacio</t>
  </si>
  <si>
    <t>Llevant-Villarreal</t>
  </si>
  <si>
    <t>Mercadona</t>
  </si>
  <si>
    <t>Crema Solar</t>
  </si>
  <si>
    <t>Mort a la Mar</t>
  </si>
  <si>
    <t>Platja Gandia</t>
  </si>
  <si>
    <t>Castells Gandia</t>
  </si>
  <si>
    <t>Sant Calze</t>
  </si>
  <si>
    <t>Eixida Valencia CF</t>
  </si>
  <si>
    <t>Rodalies Renfe</t>
  </si>
  <si>
    <t>Metro Valencia</t>
  </si>
  <si>
    <t>Millores tramvia</t>
  </si>
  <si>
    <t>Construcciones y establecimientos</t>
  </si>
  <si>
    <t>Defensa amazonia</t>
  </si>
  <si>
    <t>Cercanias Renfe</t>
  </si>
  <si>
    <t>Central Radio Taxi</t>
  </si>
  <si>
    <t>Celta Vigo - Valencia CF</t>
  </si>
  <si>
    <t>Taxi Vigo</t>
  </si>
  <si>
    <t>JOSE R.Martinez Peña</t>
  </si>
  <si>
    <t>Bar Iris</t>
  </si>
  <si>
    <t>Dinar Cordá de Paterna</t>
  </si>
  <si>
    <t xml:space="preserve">Correos </t>
  </si>
  <si>
    <t>Enviament de Contracte</t>
  </si>
  <si>
    <t>Aeropuert Valencia</t>
  </si>
  <si>
    <t>Eixida selecció espanyola</t>
  </si>
  <si>
    <t>Parquing Geminis Center</t>
  </si>
  <si>
    <t>Oficina Turisme Valencia</t>
  </si>
  <si>
    <t>Beniarbeig i Xabia Posidona</t>
  </si>
  <si>
    <t>Remanent Liq 13 (13 juliol)</t>
  </si>
  <si>
    <t>LIQUIDACIÓ 15</t>
  </si>
  <si>
    <t>Remanent Liq 14</t>
  </si>
  <si>
    <t>Aportació a Caixa DG (03 setembre)</t>
  </si>
  <si>
    <t>TOTAL DESPESES A JUSTIFICAR LIQUIDACIÓ 15</t>
  </si>
  <si>
    <t>Narració "Desde la Banda"</t>
  </si>
  <si>
    <t>Quilometratge Ontinyent- CPP</t>
  </si>
  <si>
    <t>Xabia</t>
  </si>
  <si>
    <t>Junta Síndics. Corts Valencianes</t>
  </si>
  <si>
    <t>Directe Mercat d'Estiu</t>
  </si>
  <si>
    <t>Arribada jugador Vcf</t>
  </si>
  <si>
    <t>Declaracions Vaga Ryanair</t>
  </si>
  <si>
    <t>Parquematic, Sa</t>
  </si>
  <si>
    <t>Roda premsa PP</t>
  </si>
  <si>
    <t>Reunió Ximo Puig+ Toni Gaspar</t>
  </si>
  <si>
    <t>Directe Oficies VCF</t>
  </si>
  <si>
    <t>Xifres Turisme</t>
  </si>
  <si>
    <t>Aparcamiento  Hnos Rodriguez</t>
  </si>
  <si>
    <t>Presentació Motum</t>
  </si>
  <si>
    <t>Campanes de Sant Agustí</t>
  </si>
  <si>
    <t>Excavació Pont de Fusta</t>
  </si>
  <si>
    <t>Estudi Universitat. Llicenciats</t>
  </si>
  <si>
    <t>Sagunt a Escena</t>
  </si>
  <si>
    <t>Enderrocament Hospital Gandia</t>
  </si>
  <si>
    <t>Taxa Turística</t>
  </si>
  <si>
    <t>Balearía</t>
  </si>
  <si>
    <t>Cepsa</t>
  </si>
  <si>
    <t>Fapemar, sa</t>
  </si>
  <si>
    <t>Adecco</t>
  </si>
  <si>
    <t>Estació AVE</t>
  </si>
  <si>
    <t>Entrevista CCOO Sanitat</t>
  </si>
  <si>
    <t>Entrevista Intersindical ensenyament</t>
  </si>
  <si>
    <t>Atletisme La Nucia</t>
  </si>
  <si>
    <t>Cine al Port</t>
  </si>
  <si>
    <t>Vaixell Dénia</t>
  </si>
  <si>
    <t>Trofeu Torcaf. Alzira</t>
  </si>
  <si>
    <t>Galp Energia</t>
  </si>
  <si>
    <t>Montixelvo</t>
  </si>
  <si>
    <t>Vaga Ryainair</t>
  </si>
  <si>
    <t>centros Comerciales Carrefour</t>
  </si>
  <si>
    <t>Cojin Cadira Radio</t>
  </si>
  <si>
    <t>Bazar Vecino</t>
  </si>
  <si>
    <t>Ventiladors Delegació Castelló</t>
  </si>
  <si>
    <t>Enviament de contracte</t>
  </si>
  <si>
    <t>CC.OO dades Atur</t>
  </si>
  <si>
    <t>Riu Girona</t>
  </si>
  <si>
    <t>Roda de premsa de Boning</t>
  </si>
  <si>
    <t>Shell Pedreguer</t>
  </si>
  <si>
    <t>Desembocadura Riu Girona</t>
  </si>
  <si>
    <t>Teatre Talia</t>
  </si>
  <si>
    <t>Sindrome Home Llop</t>
  </si>
  <si>
    <t>C.C El Saler</t>
  </si>
  <si>
    <t>Ciutat Justicia . Llevant-Saragossa</t>
  </si>
  <si>
    <t>València CF - Mallorca</t>
  </si>
  <si>
    <t>Enquestes Valencia</t>
  </si>
  <si>
    <t>Projecte Fer</t>
  </si>
  <si>
    <t>Directe Turisme</t>
  </si>
  <si>
    <t>Entrevista Soler/Dalmau</t>
  </si>
  <si>
    <t>LIQUIDACIÓ 16</t>
  </si>
  <si>
    <t>Remanent Liq 15</t>
  </si>
  <si>
    <t>Lava Autos Burjassot</t>
  </si>
  <si>
    <t>Neteja cotxes informatius</t>
  </si>
  <si>
    <t>05-092019</t>
  </si>
  <si>
    <t>Jui Llevant-Saragossa</t>
  </si>
  <si>
    <t>Parquing el Palau</t>
  </si>
  <si>
    <t>R:P Abalos</t>
  </si>
  <si>
    <t>Nazi Villena</t>
  </si>
  <si>
    <t>Aparcamiento La via</t>
  </si>
  <si>
    <t>Palau de les Corts</t>
  </si>
  <si>
    <t>Remodelació Plaça Ajuntament</t>
  </si>
  <si>
    <t>Nous projectes Lanzadera</t>
  </si>
  <si>
    <t>El Corte Ingles</t>
  </si>
  <si>
    <t>Tall Camps</t>
  </si>
  <si>
    <t>Juí Llevant-Saragossa</t>
  </si>
  <si>
    <t>Perot Gestion, sl</t>
  </si>
  <si>
    <t>Fisabio projecte</t>
  </si>
  <si>
    <t>Tall de veu Russafa</t>
  </si>
  <si>
    <t>FGV</t>
  </si>
  <si>
    <t>Efectes plutges</t>
  </si>
  <si>
    <t>Raspall</t>
  </si>
  <si>
    <t>Aparcamiento Oeste-Parcent</t>
  </si>
  <si>
    <t>Centro Menores</t>
  </si>
  <si>
    <t>Arribada Reial Madrid</t>
  </si>
  <si>
    <t>Tornada al cole Denia</t>
  </si>
  <si>
    <t>Plè del Consell</t>
  </si>
  <si>
    <t>Obertura curs UV</t>
  </si>
  <si>
    <t>Aparcamiento San Angustin</t>
  </si>
  <si>
    <t>Jornades Parlamentaries</t>
  </si>
  <si>
    <t>Simat</t>
  </si>
  <si>
    <t>Seu P.p</t>
  </si>
  <si>
    <t>RDP Inici curs</t>
  </si>
  <si>
    <t>Consellería Educució</t>
  </si>
  <si>
    <t>Expo Centre del Carme</t>
  </si>
  <si>
    <t>Executiva PSPV</t>
  </si>
  <si>
    <t>RP Toni Canto</t>
  </si>
  <si>
    <t>Arribada jugador Valencia basket</t>
  </si>
  <si>
    <t>Observatori Indústria</t>
  </si>
  <si>
    <t>Cacsa</t>
  </si>
  <si>
    <t>Valencia Capital disseny</t>
  </si>
  <si>
    <t>Presentació Bonica Fest</t>
  </si>
  <si>
    <t>Dia internacional Beneficiencia</t>
  </si>
  <si>
    <t>Parking Mediterraneo</t>
  </si>
  <si>
    <t>València capital disseny</t>
  </si>
  <si>
    <t>Delegació Govern</t>
  </si>
  <si>
    <t>Lild Supermercados</t>
  </si>
  <si>
    <t>La Qúestió pgm:25</t>
  </si>
  <si>
    <t>Mercado Colón</t>
  </si>
  <si>
    <t>Llei Laboral Menopausa</t>
  </si>
  <si>
    <t>Aportació a Caixa DG (18 setembre)</t>
  </si>
  <si>
    <t>LAVA AUTOS BURJASSOT</t>
  </si>
  <si>
    <t>Neteja cotxes</t>
  </si>
  <si>
    <t>Neteja cotxe</t>
  </si>
  <si>
    <t>Pluja Denia</t>
  </si>
  <si>
    <t>Plaça de La Reina</t>
  </si>
  <si>
    <t xml:space="preserve">Reunió Compromis. Corts </t>
  </si>
  <si>
    <t>Previa temporal pluja</t>
  </si>
  <si>
    <t>Ora ajuntament de València</t>
  </si>
  <si>
    <t>Jui Llevant</t>
  </si>
  <si>
    <t>Horno Angresola</t>
  </si>
  <si>
    <t>Dana Comunitat</t>
  </si>
  <si>
    <t>ERAMNSA</t>
  </si>
  <si>
    <t>Alliberament AP 7</t>
  </si>
  <si>
    <t>Aparcamiento de poniente</t>
  </si>
  <si>
    <t>Alliberament AP7</t>
  </si>
  <si>
    <t>Plataforma PAH</t>
  </si>
  <si>
    <t>Migrodanza</t>
  </si>
  <si>
    <t>Cloració platges</t>
  </si>
  <si>
    <t>Eixida de jugadors</t>
  </si>
  <si>
    <t>Presentació Premi Iturbi</t>
  </si>
  <si>
    <t>Canyes Xúquer Cullera</t>
  </si>
  <si>
    <t>Parquing Músico Ibars</t>
  </si>
  <si>
    <t>Aquarel.la més llarga del món</t>
  </si>
  <si>
    <t>ÀMBIT</t>
  </si>
  <si>
    <t>Catering E-3 . Especial Pluges</t>
  </si>
  <si>
    <t>innudacions Almoradí</t>
  </si>
  <si>
    <t>Pluges Dana</t>
  </si>
  <si>
    <t>Pluges Denia</t>
  </si>
  <si>
    <t>Pluges Dénia</t>
  </si>
  <si>
    <t>gycopark 2007</t>
  </si>
  <si>
    <t>Pluga Dénia</t>
  </si>
  <si>
    <t>Pluga Denia</t>
  </si>
  <si>
    <t>Concentració VOX</t>
  </si>
  <si>
    <t>Reunió Dalmau amb ecologistes</t>
  </si>
  <si>
    <t>Entrevista Paco Tortosa</t>
  </si>
  <si>
    <t>Pluges Oriola</t>
  </si>
  <si>
    <t>La Nucia . Futbol 2b</t>
  </si>
  <si>
    <t>Pluga Oriola</t>
  </si>
  <si>
    <t>Eixida Valencia Cf</t>
  </si>
  <si>
    <t>pluges Amoradí</t>
  </si>
  <si>
    <t>Pluges Cullera / Carlet</t>
  </si>
  <si>
    <t>Mort Camilo Sexto</t>
  </si>
  <si>
    <t>Javier Jordà</t>
  </si>
  <si>
    <t>Aparcamiento Paseo Neptuno</t>
  </si>
  <si>
    <t>Triatló Valencia</t>
  </si>
  <si>
    <t>Destino Puerto</t>
  </si>
  <si>
    <t>Paseo Neptuno</t>
  </si>
  <si>
    <t>Paratriatló</t>
  </si>
  <si>
    <t>Bonicafest</t>
  </si>
  <si>
    <t xml:space="preserve">Taxi madrid. </t>
  </si>
  <si>
    <t>Reial Madrid - Llevant UD</t>
  </si>
  <si>
    <t>Taxi Valencia</t>
  </si>
  <si>
    <t>Punt Docs. Repor Dana</t>
  </si>
  <si>
    <t>Construcciones y Establecimientos</t>
  </si>
  <si>
    <t>Banco popular + desnonaments</t>
  </si>
  <si>
    <t>Governador Banc d'Espanya</t>
  </si>
  <si>
    <t>Hotel Barceló Sants</t>
  </si>
  <si>
    <t>FC Barcelona -Valencia cf</t>
  </si>
  <si>
    <t>Visita Reina a Cacsa</t>
  </si>
  <si>
    <t>Repor Nazis</t>
  </si>
  <si>
    <t>Platja Dénia</t>
  </si>
  <si>
    <t>Hospital General Castellón</t>
  </si>
  <si>
    <t>Canvi Climatic Castelló</t>
  </si>
  <si>
    <t>Mobilitat Bancaixa</t>
  </si>
  <si>
    <t>Exposició La Nau</t>
  </si>
  <si>
    <t>Tall de veu CEV</t>
  </si>
  <si>
    <t>Russafa Escénica</t>
  </si>
  <si>
    <t>Talls a Colomer</t>
  </si>
  <si>
    <t>Patja Dénia</t>
  </si>
  <si>
    <t xml:space="preserve">Cuadre censurat </t>
  </si>
  <si>
    <t>Inundacions Vega Baja</t>
  </si>
  <si>
    <t>Parquing Plaça de la reina</t>
  </si>
  <si>
    <t xml:space="preserve">Concentració </t>
  </si>
  <si>
    <t>jui Llevant-Saragossa</t>
  </si>
  <si>
    <t>CC El Saler</t>
  </si>
  <si>
    <t>Ple Corts</t>
  </si>
  <si>
    <t>Emergencies Palau Generalitat</t>
  </si>
  <si>
    <t>Orba "Esprint"</t>
  </si>
  <si>
    <t>Inundacions Dolores</t>
  </si>
  <si>
    <t>IVAM</t>
  </si>
  <si>
    <t>Neteja de Canyes</t>
  </si>
  <si>
    <t>Taxi Londres</t>
  </si>
  <si>
    <t>Chesea-Valencia Cf</t>
  </si>
  <si>
    <t>Fira Modernista Alcoi</t>
  </si>
  <si>
    <t>Parquing Colón</t>
  </si>
  <si>
    <t>Usuari sostenibilitat</t>
  </si>
  <si>
    <t>Música a la Mar</t>
  </si>
  <si>
    <t>Cines lys</t>
  </si>
  <si>
    <t>P. Avda del Oeste</t>
  </si>
  <si>
    <t>Setmana de la Mobilitat</t>
  </si>
  <si>
    <t>Parquing San Agustin</t>
  </si>
  <si>
    <t>Dia sense cotxe</t>
  </si>
  <si>
    <t>Cajamar</t>
  </si>
  <si>
    <t>Comisío canvi divisa</t>
  </si>
  <si>
    <t>TOTAL DESPESES A JUSTIFICAR LIQUIDACIÓ 16</t>
  </si>
  <si>
    <t>LIQUIDACIÓ 17</t>
  </si>
  <si>
    <t>TOTAL DESPESES A JUSTIFICAR LIQUIDACIÓ 17</t>
  </si>
  <si>
    <t>Aportació a Caixa DG (23 setembre)</t>
  </si>
  <si>
    <t>Remanent Liq 16</t>
  </si>
  <si>
    <t>FOTOPRO</t>
  </si>
  <si>
    <t>Punt.Docs Repor Nazis</t>
  </si>
  <si>
    <t>Ora Benicarló</t>
  </si>
  <si>
    <t>Punt.Docs Repor AP7</t>
  </si>
  <si>
    <t>Punt Docs Repor AP7</t>
  </si>
  <si>
    <t>Plaça de la reina</t>
  </si>
  <si>
    <t>Manifestació Feminista</t>
  </si>
  <si>
    <t>Falleres Majors  infantils</t>
  </si>
  <si>
    <t>Parquing Corts Valencianes</t>
  </si>
  <si>
    <t>Congrés Mobiltat</t>
  </si>
  <si>
    <t>glorieta</t>
  </si>
  <si>
    <t>Patronal Valenciana</t>
  </si>
  <si>
    <t>Aeropuerto de Alicante-Elche</t>
  </si>
  <si>
    <t>Pluges Alacant</t>
  </si>
  <si>
    <t>Multes Patinets</t>
  </si>
  <si>
    <t>Hotel Grill Alicante</t>
  </si>
  <si>
    <t>Apk80</t>
  </si>
  <si>
    <t>Fibrosi pulmonar</t>
  </si>
  <si>
    <t>Iberparking</t>
  </si>
  <si>
    <t>SuperCopa Basket  Madrid</t>
  </si>
  <si>
    <t>Rentalmi</t>
  </si>
  <si>
    <t>Ora Madrid</t>
  </si>
  <si>
    <t>Envio contratos</t>
  </si>
  <si>
    <t>Inmobles Gilbaeza</t>
  </si>
  <si>
    <t>Cancer Marruecos</t>
  </si>
  <si>
    <t>ORA Sueca</t>
  </si>
  <si>
    <t>mim Sueca</t>
  </si>
  <si>
    <t>Temporal Denia</t>
  </si>
  <si>
    <t>Entrevista M.Sesa Fraterer</t>
  </si>
  <si>
    <t>Entrevistes Futbol Digital</t>
  </si>
  <si>
    <t>Expo J.Països</t>
  </si>
  <si>
    <t>La Qüestió Pgm (24)</t>
  </si>
  <si>
    <t>Congrés Azheimer</t>
  </si>
  <si>
    <t>La Qüestió Pgm (27). Mort Digna</t>
  </si>
  <si>
    <t>Universitat de Gandia</t>
  </si>
  <si>
    <t>Reunió d'alcaldes</t>
  </si>
  <si>
    <t>Roda de Premsa PP</t>
  </si>
  <si>
    <t>Taxi Sevilla</t>
  </si>
  <si>
    <t>Betis -Llevant UD</t>
  </si>
  <si>
    <t>Enquesta Lliria</t>
  </si>
  <si>
    <t>Ora  Ajuntament València</t>
  </si>
  <si>
    <t>Ora Ajuntament València</t>
  </si>
  <si>
    <t>Ora Ajuntament Dénia</t>
  </si>
  <si>
    <t>Roda De Premsa Convent Carmen</t>
  </si>
  <si>
    <t>Paking Astoria</t>
  </si>
  <si>
    <t>Repor menjadors escolars</t>
  </si>
  <si>
    <t>Concert de Cambra</t>
  </si>
  <si>
    <t xml:space="preserve">glorieta </t>
  </si>
  <si>
    <t>Fundació bancaixa</t>
  </si>
  <si>
    <t>Localiztació 9 d'otubre</t>
  </si>
  <si>
    <t xml:space="preserve">Efectes Dana </t>
  </si>
  <si>
    <t>Efectes Temporal</t>
  </si>
  <si>
    <t>Parking de la Reina</t>
  </si>
  <si>
    <t>Reunió alcaldes Dana</t>
  </si>
  <si>
    <t>Parking Feria Muestras</t>
  </si>
  <si>
    <t>Fira del moble</t>
  </si>
  <si>
    <t>Presentació Pilota Trinquet</t>
  </si>
  <si>
    <t>Premis Turisme</t>
  </si>
  <si>
    <t>Tribunal d'aigües</t>
  </si>
  <si>
    <t>El tio de la Porra</t>
  </si>
  <si>
    <t>Repo AP7</t>
  </si>
  <si>
    <t>EL Corte Inglés</t>
  </si>
  <si>
    <t>Testimoni Forn La Barraca</t>
  </si>
  <si>
    <t>Manifestació Medi Ambient</t>
  </si>
  <si>
    <t>Tirant lo Blanch</t>
  </si>
  <si>
    <t>Aeroport de Valencia</t>
  </si>
  <si>
    <t>Aeropuerto Aspas</t>
  </si>
  <si>
    <t>Duplex Facua</t>
  </si>
  <si>
    <t>Vaga pel clima</t>
  </si>
  <si>
    <t>APK80</t>
  </si>
  <si>
    <t>Dia d'investigació cancer</t>
  </si>
  <si>
    <t>Certificats reconeiximent victimes</t>
  </si>
  <si>
    <t>Nit de l'esport</t>
  </si>
  <si>
    <t>Exposició pintors holandesos</t>
  </si>
  <si>
    <t>Cinema mes xicotet</t>
  </si>
  <si>
    <t>Reportatge AP7</t>
  </si>
  <si>
    <t>Reportatge Nazis</t>
  </si>
  <si>
    <t>Hotel Belvedere</t>
  </si>
  <si>
    <t>Ciutat de la Justicia València</t>
  </si>
  <si>
    <t>Aparcamiento Termibus</t>
  </si>
  <si>
    <t>Ath. Bilbao - València Cf</t>
  </si>
  <si>
    <t>Autopista Vasco-Aragonesa</t>
  </si>
  <si>
    <t>repsol</t>
  </si>
  <si>
    <t>Gasoil Cotxe lloguer</t>
  </si>
  <si>
    <t>Fapemar, SA</t>
  </si>
  <si>
    <t>Clubisa, sa</t>
  </si>
  <si>
    <t>Expo fotográfica</t>
  </si>
  <si>
    <t>Veïns en perill d'extinció</t>
  </si>
  <si>
    <t>San Agustin</t>
  </si>
  <si>
    <t>localtzació 9 d'octubre</t>
  </si>
  <si>
    <t>Informe Alchol</t>
  </si>
  <si>
    <t>Parquing La Montañeta</t>
  </si>
  <si>
    <t>Repor AP7</t>
  </si>
  <si>
    <t>Repor Ap 7</t>
  </si>
  <si>
    <t>LA Qüestió PGM:25</t>
  </si>
  <si>
    <t>CC EL Saler</t>
  </si>
  <si>
    <t>Jui Llevant- Saragossa</t>
  </si>
  <si>
    <t>Comissió economia</t>
  </si>
  <si>
    <t>Gravació Dinarma al rialto</t>
  </si>
  <si>
    <t>Pensionistas</t>
  </si>
  <si>
    <t>Ple de les Corts</t>
  </si>
  <si>
    <t>TAXI MADRID</t>
  </si>
  <si>
    <t>Reunión Forta</t>
  </si>
  <si>
    <t xml:space="preserve">La Qüestió </t>
  </si>
  <si>
    <t>Acevi</t>
  </si>
  <si>
    <t>Jazztel</t>
  </si>
  <si>
    <t>Connexió telefònica</t>
  </si>
  <si>
    <t>LIQUIDACIÓ 18</t>
  </si>
  <si>
    <t>Remanent Liq 17</t>
  </si>
  <si>
    <t>Reposició Caixa  (3 d'Octubre)</t>
  </si>
  <si>
    <t>TOTAL DESPESES A JUSTIFICAR LIQUIDACIÓ 18</t>
  </si>
  <si>
    <t>Judici robatoris</t>
  </si>
  <si>
    <t>Roda de Premsa UGT</t>
  </si>
  <si>
    <t>CB barrera</t>
  </si>
  <si>
    <t>Directe coordinadora ffeminista</t>
  </si>
  <si>
    <t>Aparcamiento Oeste - Parcent</t>
  </si>
  <si>
    <t>Denuncies patinete</t>
  </si>
  <si>
    <t>Garaje Gran Vía</t>
  </si>
  <si>
    <t>Roda de Premsa forn de Barraca</t>
  </si>
  <si>
    <t>Entrevista Turismo</t>
  </si>
  <si>
    <t>Carlin Ofimarket</t>
  </si>
  <si>
    <t>Material Oficina</t>
  </si>
  <si>
    <t>Xaló</t>
  </si>
  <si>
    <t>Salida Llevant</t>
  </si>
  <si>
    <t>Directe Grezzi</t>
  </si>
  <si>
    <t>Campaeonat del Mon</t>
  </si>
  <si>
    <t>Oirtes Obertes</t>
  </si>
  <si>
    <t>Tall Cear</t>
  </si>
  <si>
    <t>Violació La Indiana</t>
  </si>
  <si>
    <t>Frau EMT</t>
  </si>
  <si>
    <t>Aficionats Ajax</t>
  </si>
  <si>
    <t>Canvi Climatic</t>
  </si>
  <si>
    <t>Localització 9 d'Octubre</t>
  </si>
  <si>
    <t>Oeste-Parcent</t>
  </si>
  <si>
    <t>Cooperativa Agroalimentaria</t>
  </si>
  <si>
    <t>Reportatge AP 7</t>
  </si>
  <si>
    <t>Garaje A.Guimera</t>
  </si>
  <si>
    <t>Escoles Rurals</t>
  </si>
  <si>
    <t>Urbana de Aparcamientos</t>
  </si>
  <si>
    <t>Oposició finançament</t>
  </si>
  <si>
    <t>Garaje Talleres Mollá</t>
  </si>
  <si>
    <t>Temporada Sala Russafa</t>
  </si>
  <si>
    <t>Expo Centenar de la ploma</t>
  </si>
  <si>
    <t>Parking Centro</t>
  </si>
  <si>
    <t>Expo La Nau</t>
  </si>
  <si>
    <t>Exposició reines Generalitat</t>
  </si>
  <si>
    <t>Roda de Premsa Eurolliga</t>
  </si>
  <si>
    <t>Col.legi Advocats</t>
  </si>
  <si>
    <t>Festivos comercio</t>
  </si>
  <si>
    <t>Interparking</t>
  </si>
  <si>
    <t>Entrevista sexologa</t>
  </si>
  <si>
    <t>Directe Ajax</t>
  </si>
  <si>
    <t>Col.legi publicitaris</t>
  </si>
  <si>
    <t>Directe generalitat</t>
  </si>
  <si>
    <t>Entrevista Sami Nair</t>
  </si>
  <si>
    <t>Congreso Discapacidad</t>
  </si>
  <si>
    <t>Roda de Premsa</t>
  </si>
  <si>
    <t>Ora Orihuela</t>
  </si>
  <si>
    <t>ORA Oliva</t>
  </si>
  <si>
    <t>Repor AP 7</t>
  </si>
  <si>
    <t>Portes obertes Corts</t>
  </si>
  <si>
    <t>Premis Curts A punt</t>
  </si>
  <si>
    <t>Entrevista arquictete</t>
  </si>
  <si>
    <t>Rialto</t>
  </si>
  <si>
    <t>ora Valencia</t>
  </si>
  <si>
    <t>Entrevistes</t>
  </si>
  <si>
    <t>Ruta arquitectónica</t>
  </si>
  <si>
    <t>Cant d'estil</t>
  </si>
  <si>
    <t>Ausur</t>
  </si>
  <si>
    <t>Obert de tenis</t>
  </si>
  <si>
    <t>Presentació valencia basket</t>
  </si>
  <si>
    <t>Exposició Jean Dubuffet</t>
  </si>
  <si>
    <t>CCOO dia del treball Docent</t>
  </si>
  <si>
    <t>Aranzels</t>
  </si>
  <si>
    <t>Garage Angel Gimera</t>
  </si>
  <si>
    <t>Teatre Micalet</t>
  </si>
  <si>
    <t>Blue Frog</t>
  </si>
  <si>
    <t>Muntatge UU MM Ajuntament</t>
  </si>
  <si>
    <t>Empark</t>
  </si>
  <si>
    <t>Entrevista Francis Montesinos</t>
  </si>
  <si>
    <t>Duplex Isabel Bonig</t>
  </si>
  <si>
    <t>Directe Botánic 2</t>
  </si>
  <si>
    <t>Montaje 9 d'otubre</t>
  </si>
  <si>
    <t>Ciutat de la Justicia</t>
  </si>
  <si>
    <t>Presentació Escultura Alfaro</t>
  </si>
  <si>
    <t>Directe amb Ferran Torrent</t>
  </si>
  <si>
    <t>Roda de premsa Rialto</t>
  </si>
  <si>
    <t>Incubadora Social</t>
  </si>
  <si>
    <t>Roda Premsa Compromis</t>
  </si>
  <si>
    <t>9 D'Octubre Dénia</t>
  </si>
  <si>
    <t>Homenaje Centro</t>
  </si>
  <si>
    <t>Pans and Company</t>
  </si>
  <si>
    <t>Quisco La Paz</t>
  </si>
  <si>
    <t>Paz y Tapas</t>
  </si>
  <si>
    <t>Acevi/Villarroel</t>
  </si>
  <si>
    <t>Leroy Merlin</t>
  </si>
  <si>
    <t xml:space="preserve">Pergola </t>
  </si>
  <si>
    <t>Estació de Sercicio Quart</t>
  </si>
  <si>
    <t>Gasoil</t>
  </si>
  <si>
    <t>Filtro Tarimas 9 d'octubre</t>
  </si>
  <si>
    <t>LIQUIDACIÓ 19</t>
  </si>
  <si>
    <t>Remanent Liq 18</t>
  </si>
  <si>
    <t>TOTAL DESPESES A JUSTIFICAR LIQUIDACIÓ 19</t>
  </si>
  <si>
    <t>Motxila Itirenant 9 d'octubre</t>
  </si>
  <si>
    <t>Parquing Avenida del Oeste</t>
  </si>
  <si>
    <t>Ateneo Mercanteil</t>
  </si>
  <si>
    <t>Sagardi</t>
  </si>
  <si>
    <t>La Manolita</t>
  </si>
  <si>
    <t>Dinar 9 d'octubre</t>
  </si>
  <si>
    <t>Aguas 9 d'octubre</t>
  </si>
  <si>
    <t>9 d'octubre</t>
  </si>
  <si>
    <t>Roda de premsa Consell</t>
  </si>
  <si>
    <t>Premis 9 d'octubre</t>
  </si>
  <si>
    <t>julián lopez</t>
  </si>
  <si>
    <t>westin Hotels</t>
  </si>
  <si>
    <t>Reunió EMT</t>
  </si>
  <si>
    <t>9 D'octubre Gandia</t>
  </si>
  <si>
    <t>Mercat Central Valencia</t>
  </si>
  <si>
    <t>Congrés Palau de les Arts</t>
  </si>
  <si>
    <t>Repor Jesús Arrle</t>
  </si>
  <si>
    <t>Meeting Pedro Sanchez</t>
  </si>
  <si>
    <t>cacsa</t>
  </si>
  <si>
    <t>Bus-Cervell</t>
  </si>
  <si>
    <t>Estudi Socioeconomic USO</t>
  </si>
  <si>
    <t>Art en blanc</t>
  </si>
  <si>
    <t>La Colla +Tirant de lletra</t>
  </si>
  <si>
    <t>Ruta del Marbre</t>
  </si>
  <si>
    <t>Fapemar Sa</t>
  </si>
  <si>
    <t>Manifestació Anti-cies</t>
  </si>
  <si>
    <t>Portes obertes Museu</t>
  </si>
  <si>
    <t>Entrevista Adif</t>
  </si>
  <si>
    <t>Talls Museu</t>
  </si>
  <si>
    <t>Futbol 2 B</t>
  </si>
  <si>
    <t>Remanent Liq 19</t>
  </si>
  <si>
    <t>9 d'Octubre</t>
  </si>
  <si>
    <t>Manifesatació 9 oct</t>
  </si>
  <si>
    <t>RP Turisme Colomer</t>
  </si>
  <si>
    <t>Parquing Isabel Catolica</t>
  </si>
  <si>
    <t>Acte federal futbol</t>
  </si>
  <si>
    <t>Ximo Puig-Seu PSPV</t>
  </si>
  <si>
    <t>Jui Assesors</t>
  </si>
  <si>
    <t>Presentació Circuit Musical</t>
  </si>
  <si>
    <t>Mercado de Russafa</t>
  </si>
  <si>
    <t>Entrevista OCV</t>
  </si>
  <si>
    <t>Publicitat Casino. Gandia</t>
  </si>
  <si>
    <t>R.P Malaties mentals</t>
  </si>
  <si>
    <t>Parquing Mercado de Russafa</t>
  </si>
  <si>
    <t>Ajudes Dependéncia</t>
  </si>
  <si>
    <t>Manifestació 9 d'octubre</t>
  </si>
  <si>
    <t>Violencia Menors Save de Children</t>
  </si>
  <si>
    <t>LIQUIDACIÓ 20</t>
  </si>
  <si>
    <t>TOTAL DESPESES A JUSTIFICAR LIQUIDACIÓ 20</t>
  </si>
  <si>
    <t>Jui Llevant -Saragossa</t>
  </si>
  <si>
    <t>Roda de premsa</t>
  </si>
  <si>
    <t>Ple de Corts</t>
  </si>
  <si>
    <t>Gest-park</t>
  </si>
  <si>
    <t>Directe Socarel. Alzira</t>
  </si>
  <si>
    <t>Directe Corts</t>
  </si>
  <si>
    <t>Espanya La por</t>
  </si>
  <si>
    <t>Localització 9 d'octubre</t>
  </si>
  <si>
    <t>Generalitat 9 d'octubre</t>
  </si>
  <si>
    <t>El Generalife</t>
  </si>
  <si>
    <t>ISDEALS, SL</t>
  </si>
  <si>
    <t>Reposició Caixa  ( 10 +17 d'Octubre)</t>
  </si>
  <si>
    <t>MOVIL label</t>
  </si>
  <si>
    <t>Auriculars</t>
  </si>
  <si>
    <t>Repor  punt Docs</t>
  </si>
  <si>
    <t>Juí Llevant</t>
  </si>
  <si>
    <t>Plaça San Agustin</t>
  </si>
  <si>
    <t>Flashdance</t>
  </si>
  <si>
    <t>Jornada Citrics</t>
  </si>
  <si>
    <t>ES Godella</t>
  </si>
  <si>
    <t>Enqüesta oratge</t>
  </si>
  <si>
    <t>Ple EMT</t>
  </si>
  <si>
    <t>Ministra d'economia</t>
  </si>
  <si>
    <t>Dia Mundial de l'alimentació</t>
  </si>
  <si>
    <t>Publicidad casa apuestas</t>
  </si>
  <si>
    <t>Presentació Fira Trovam</t>
  </si>
  <si>
    <t>Ciutat Justicia</t>
  </si>
  <si>
    <t>Mentjar al cine</t>
  </si>
  <si>
    <t>Cine Lys</t>
  </si>
  <si>
    <t>VTR Ablació</t>
  </si>
  <si>
    <t>Eurolliga Olimpiakos -Valencia</t>
  </si>
  <si>
    <t>jui Rus</t>
  </si>
  <si>
    <t>Taxi Atenes</t>
  </si>
  <si>
    <t>Universitat Valencia. Podemos</t>
  </si>
  <si>
    <t>Diputació de València</t>
  </si>
  <si>
    <t>Ath. Madrid- Valencia</t>
  </si>
  <si>
    <t>VTR Violació Indiana</t>
  </si>
  <si>
    <t>Decathlon</t>
  </si>
  <si>
    <t>Cascos protecció</t>
  </si>
  <si>
    <t>Jupetins premsa</t>
  </si>
  <si>
    <t>Col.legi Periodistes Barcelona</t>
  </si>
  <si>
    <t>TMB</t>
  </si>
  <si>
    <t>Billets de metro</t>
  </si>
  <si>
    <t>Taxi Barceloma</t>
  </si>
  <si>
    <t>Sentència procés Barcelona</t>
  </si>
  <si>
    <t>Supermecat</t>
  </si>
  <si>
    <t>Dailin Vanesa</t>
  </si>
  <si>
    <t>Simply Basic Ferra</t>
  </si>
  <si>
    <t>Costa</t>
  </si>
  <si>
    <t>saba Aparcamientos</t>
  </si>
  <si>
    <t>Hotel Reding Croma</t>
  </si>
  <si>
    <t>Parquing Colon</t>
  </si>
  <si>
    <t>Candidats Unides Podemos</t>
  </si>
  <si>
    <t>Cines Babel</t>
  </si>
  <si>
    <t>RP CCOO</t>
  </si>
  <si>
    <t>Rugby</t>
  </si>
  <si>
    <t>Querelles Franquistes</t>
  </si>
  <si>
    <t>Destro</t>
  </si>
  <si>
    <t>Protestes transport</t>
  </si>
  <si>
    <t>Aeroport de València</t>
  </si>
  <si>
    <t>Arribada Campió Europa</t>
  </si>
  <si>
    <t>Repor Lloguer</t>
  </si>
  <si>
    <t>Candidats PSPV</t>
  </si>
  <si>
    <t>Judo i Taekondo</t>
  </si>
  <si>
    <t>Taxistes contra TUK-TUK</t>
  </si>
  <si>
    <t>Taxi París</t>
  </si>
  <si>
    <t>Punt docs. Pintors oblidats</t>
  </si>
  <si>
    <t>Marmiton de lutece</t>
  </si>
  <si>
    <t>Dinar rodagte entrevistat</t>
  </si>
  <si>
    <t>La Qüestió. Viatge a Barcelona</t>
  </si>
  <si>
    <t>Parquing+ Taxa Turistica</t>
  </si>
  <si>
    <t>Enviament contracte</t>
  </si>
  <si>
    <t>Parquing Canovas</t>
  </si>
  <si>
    <t>Bonig + PPCv</t>
  </si>
  <si>
    <t>ratp</t>
  </si>
  <si>
    <t xml:space="preserve"> Tren Paris</t>
  </si>
  <si>
    <t>Metro Paris</t>
  </si>
  <si>
    <t>sncf</t>
  </si>
  <si>
    <t>ibis</t>
  </si>
  <si>
    <t>Taxa allotgament</t>
  </si>
  <si>
    <t>RATP</t>
  </si>
  <si>
    <t>invicat</t>
  </si>
  <si>
    <t>Autopistes de Catalaunya</t>
  </si>
  <si>
    <t>ELIhotel</t>
  </si>
  <si>
    <t>Laietana Palace</t>
  </si>
  <si>
    <t>Parquing Laietena</t>
  </si>
  <si>
    <t>Ajuntament Mataró</t>
  </si>
  <si>
    <t>Barcelo Condal Hoteles</t>
  </si>
  <si>
    <t>Valencia EXP"</t>
  </si>
  <si>
    <t>Presentació Pilota</t>
  </si>
  <si>
    <t>Destro, SL</t>
  </si>
  <si>
    <t>Entrevista AP-7</t>
  </si>
  <si>
    <t>Senyera Ajuntament</t>
  </si>
  <si>
    <t>Destro SL</t>
  </si>
  <si>
    <t>Manifestació 9 d'otubre</t>
  </si>
  <si>
    <t>Consum</t>
  </si>
  <si>
    <t>Programa Educación Sexual</t>
  </si>
  <si>
    <t>Parquematic, sa</t>
  </si>
  <si>
    <t>Sede PP</t>
  </si>
  <si>
    <t>Concierto Mostra</t>
  </si>
  <si>
    <t>Parking LYS</t>
  </si>
  <si>
    <t>Mitja Marató</t>
  </si>
  <si>
    <t>Parquing Mercado Ruzafa</t>
  </si>
  <si>
    <t>Compromis Parque Central</t>
  </si>
  <si>
    <t>ORA Valencia</t>
  </si>
  <si>
    <t>Dia Dany Cerebrals</t>
  </si>
  <si>
    <t>Eixida Valencia cf</t>
  </si>
  <si>
    <t>Saba Apracamientos</t>
  </si>
  <si>
    <t>Manifestació pobresa</t>
  </si>
  <si>
    <t>Presentació Ciudadans</t>
  </si>
  <si>
    <t>II Mostra Turisme</t>
  </si>
  <si>
    <t>Garaje Mediterraneo</t>
  </si>
  <si>
    <t>Premis Ouidi Montllor</t>
  </si>
  <si>
    <t>Entrevista Violència de Gènere</t>
  </si>
  <si>
    <t>Circuit Dansa</t>
  </si>
  <si>
    <t>Parquing De la Reina</t>
  </si>
  <si>
    <t>Aeroport</t>
  </si>
  <si>
    <t>Dana</t>
  </si>
  <si>
    <t>Turisme Plaça de la Verge</t>
  </si>
  <si>
    <t>Càncer de Mama</t>
  </si>
  <si>
    <t>Pobresa Zero</t>
  </si>
  <si>
    <t>Sentència procés</t>
  </si>
  <si>
    <t>Autopistes de Catalunya</t>
  </si>
  <si>
    <t>Autopistes Aumar</t>
  </si>
  <si>
    <t>Autopistas Concesionaria</t>
  </si>
  <si>
    <t>Supermecat 24h</t>
  </si>
  <si>
    <t>Trapizzino pizza, sl</t>
  </si>
  <si>
    <t>Sevilla -Llevant UD</t>
  </si>
  <si>
    <t>Raspall Femení Bankia</t>
  </si>
  <si>
    <t>Entrevista Secretari Autonomic d</t>
  </si>
  <si>
    <t>Reunió Ximo Puig - Ford</t>
  </si>
  <si>
    <t>Aparcamiento San Agustín</t>
  </si>
  <si>
    <t>Roda de premsa PSPV</t>
  </si>
  <si>
    <t>LIQUIDACIÓ 21</t>
  </si>
  <si>
    <t>Remanent Liq 20</t>
  </si>
  <si>
    <t>Plutjes Pego</t>
  </si>
  <si>
    <t>Concentració Minut de silenci</t>
  </si>
  <si>
    <t>Empark Aparcamiento</t>
  </si>
  <si>
    <t>Garage A.Gimera</t>
  </si>
  <si>
    <t>Teatre "El Micalet"</t>
  </si>
  <si>
    <t>Duplex Cáritás</t>
  </si>
  <si>
    <t>Reposició Caixa  ( 21 d'Octubre)</t>
  </si>
  <si>
    <t>step</t>
  </si>
  <si>
    <t>banca Armada</t>
  </si>
  <si>
    <t>Reunió FORTA Madrid</t>
  </si>
  <si>
    <t>Samber</t>
  </si>
  <si>
    <t>Dinars Reunió FORTA Madrid</t>
  </si>
  <si>
    <t>centre del Carmen</t>
  </si>
  <si>
    <t>Maksu España, SL</t>
  </si>
  <si>
    <t>PAH Ajuntament Concentració</t>
  </si>
  <si>
    <t>Entrevistes carrer</t>
  </si>
  <si>
    <t>Ibis Hotels</t>
  </si>
  <si>
    <t>Pintors Oblidats</t>
  </si>
  <si>
    <t>directe Valencia Palace</t>
  </si>
  <si>
    <t>Talls de veu  (EPA+ Hipoteques)</t>
  </si>
  <si>
    <t>Duplex Jose María Angel</t>
  </si>
  <si>
    <t>Entrevista noticia VIH</t>
  </si>
  <si>
    <t>Juí Ciutat de la Jústicia</t>
  </si>
  <si>
    <t>Corts Pressupuestos</t>
  </si>
  <si>
    <t>Plaça de San Agustin</t>
  </si>
  <si>
    <t>Cens sense sostre</t>
  </si>
  <si>
    <t>Aparcamiento Lauria</t>
  </si>
  <si>
    <t>Xicotet Comerç</t>
  </si>
  <si>
    <t>Col.legi de Periodistes BarcelonA</t>
  </si>
  <si>
    <t>Plaça San Agustín</t>
  </si>
  <si>
    <t>Presentació campanya Compromís</t>
  </si>
  <si>
    <t>PP Educació</t>
  </si>
  <si>
    <t>Mendoza Ingenieros, SL</t>
  </si>
  <si>
    <t>Refugiados Valencia</t>
  </si>
  <si>
    <t>CasaViva</t>
  </si>
  <si>
    <t>Gots Debats electorals</t>
  </si>
  <si>
    <t>Lille Grand Stade</t>
  </si>
  <si>
    <t>lille-valencia cf</t>
  </si>
  <si>
    <t>Taxi Lille</t>
  </si>
  <si>
    <t>renfe</t>
  </si>
  <si>
    <t>La Qüestió: programa 29</t>
  </si>
  <si>
    <t>Taxi madrid</t>
  </si>
  <si>
    <t>Plutja Peníscola</t>
  </si>
  <si>
    <t>Mercat laboral informe</t>
  </si>
  <si>
    <t>Parquing Palau</t>
  </si>
  <si>
    <t>La Nao</t>
  </si>
  <si>
    <t>Plutja Peniscola</t>
  </si>
  <si>
    <t xml:space="preserve">                                                                                                   </t>
  </si>
  <si>
    <t>parquing Centro</t>
  </si>
  <si>
    <t>Joan Ribó.Ajuntament</t>
  </si>
  <si>
    <t>Hospital Clinic de València</t>
  </si>
  <si>
    <t>Centre Octubre</t>
  </si>
  <si>
    <t>Vehicles Sanitat</t>
  </si>
  <si>
    <t>maltractament majors</t>
  </si>
  <si>
    <t>Dana Pego</t>
  </si>
  <si>
    <t>Ayto Valencia</t>
  </si>
  <si>
    <t>PP Reunió</t>
  </si>
  <si>
    <t>Vot per correu</t>
  </si>
  <si>
    <t>Reciclatge</t>
  </si>
  <si>
    <t>Festival Cinema</t>
  </si>
  <si>
    <t>Transpole</t>
  </si>
  <si>
    <t>Osasuna- Valencia CF</t>
  </si>
  <si>
    <t>Taxi Pamplona</t>
  </si>
  <si>
    <t>Punt Docs</t>
  </si>
  <si>
    <t>Eixida jugadors VCF</t>
  </si>
  <si>
    <t>valencia run cancer</t>
  </si>
  <si>
    <t>Duplex Manolo Mata</t>
  </si>
  <si>
    <t>Perfomance Hotel Habana</t>
  </si>
  <si>
    <t>Parquing Salt del Aigua</t>
  </si>
  <si>
    <t>Hospital Manises</t>
  </si>
  <si>
    <t>Preu de les Flors</t>
  </si>
  <si>
    <t>Francisca Aguirre</t>
  </si>
  <si>
    <t>Roda de premsa Caixabank</t>
  </si>
  <si>
    <t>I.N.E</t>
  </si>
  <si>
    <t>Entrevistes ecologistes</t>
  </si>
  <si>
    <t>Eurolliga: Barça - Valencia Basquet</t>
  </si>
  <si>
    <t>Parquing Consum</t>
  </si>
  <si>
    <t>Camanya grip</t>
  </si>
  <si>
    <t>Punt Docs, Repor Pintors</t>
  </si>
  <si>
    <t>Parquing Mindoro</t>
  </si>
  <si>
    <t>mercat Central</t>
  </si>
  <si>
    <t>RP per l'horta</t>
  </si>
  <si>
    <t>EMT</t>
  </si>
  <si>
    <t>Ciutadans</t>
  </si>
  <si>
    <t>Unides Podem</t>
  </si>
  <si>
    <t>Mercat Russafa</t>
  </si>
  <si>
    <t>Avda del Oeste</t>
  </si>
  <si>
    <t>Localització Psoe- PSpv</t>
  </si>
  <si>
    <t>Memória histórica</t>
  </si>
  <si>
    <t>R.Societat - Llevant UD</t>
  </si>
  <si>
    <t>Bidegi sa</t>
  </si>
  <si>
    <t>Petronor</t>
  </si>
  <si>
    <t>Eixida Llevant UD</t>
  </si>
  <si>
    <t>Interbiak</t>
  </si>
  <si>
    <t>Parking Anoeta</t>
  </si>
  <si>
    <t>Taxa turistica. Sentència Proces</t>
  </si>
  <si>
    <t>Manual de autodefensa</t>
  </si>
  <si>
    <t>Acte central Compromis- Més Pais</t>
  </si>
  <si>
    <t>Acte PSPv</t>
  </si>
  <si>
    <t>Parquing Torrent</t>
  </si>
  <si>
    <t>Inici campanya</t>
  </si>
  <si>
    <t>Trinquet Pelayo</t>
  </si>
  <si>
    <t>Pressupostos Corts</t>
  </si>
  <si>
    <t>Cas EMT</t>
  </si>
  <si>
    <t>Reunió Ximo Puig -Cooperatives</t>
  </si>
  <si>
    <t>Roda de premsa Ximo Puig</t>
  </si>
  <si>
    <t>Acte Unides Podem</t>
  </si>
  <si>
    <t>Anniversari OTAN</t>
  </si>
  <si>
    <t>Roda de premsa capitania</t>
  </si>
  <si>
    <t>Expo Sebastian  Nicolau</t>
  </si>
  <si>
    <t>Dénia i Xàbia</t>
  </si>
  <si>
    <t>Punt Docs. Repor AP7</t>
  </si>
  <si>
    <t>Punt Docs. Repor AP8</t>
  </si>
  <si>
    <t>Español-València (lliga )</t>
  </si>
  <si>
    <t xml:space="preserve">Parquing Centro </t>
  </si>
  <si>
    <t>Cartell Comic</t>
  </si>
  <si>
    <t>RP Bonig</t>
  </si>
  <si>
    <t>Autopista AP7</t>
  </si>
  <si>
    <t>ORA Alzira</t>
  </si>
  <si>
    <t>Expo Dones Valencianes</t>
  </si>
  <si>
    <t>Valencia CF</t>
  </si>
  <si>
    <t>Mercat central</t>
  </si>
  <si>
    <t>Premis Audiovisual</t>
  </si>
  <si>
    <t>Arribada Lille</t>
  </si>
  <si>
    <t>Expo Benlliure</t>
  </si>
  <si>
    <t>Ciutat Creativa Unesco</t>
  </si>
  <si>
    <t>Presentació DOCS</t>
  </si>
  <si>
    <t>localització Compromis</t>
  </si>
  <si>
    <t>Plaça de la Morató</t>
  </si>
  <si>
    <t>110 anniversari Llevant UD</t>
  </si>
  <si>
    <t>Trofeu pilota Diputació</t>
  </si>
  <si>
    <t>PAH "La safor"</t>
  </si>
  <si>
    <t>Parquing Sorolla</t>
  </si>
  <si>
    <t>Fira ocupació</t>
  </si>
  <si>
    <t>Reunió Junta Desaigues</t>
  </si>
  <si>
    <t>Reciclatje Ayto Valencia</t>
  </si>
  <si>
    <t>Enviament de contractes</t>
  </si>
  <si>
    <t>Entetables y Vinos</t>
  </si>
  <si>
    <t>Sopar seu Compromis</t>
  </si>
  <si>
    <t>Boat show València</t>
  </si>
  <si>
    <t>Parque Oceanografic</t>
  </si>
  <si>
    <t>Mitin Pablo Casado</t>
  </si>
  <si>
    <t>Pavapark movilidad</t>
  </si>
  <si>
    <t>Miting Mas País</t>
  </si>
  <si>
    <t>Tractorada</t>
  </si>
  <si>
    <t>Mercadona, Sa</t>
  </si>
  <si>
    <t>Catering Nit Electoral</t>
  </si>
  <si>
    <t>Documental de Rafa Molés</t>
  </si>
  <si>
    <t>D.O València</t>
  </si>
  <si>
    <t>Nit Electroal Seu Compromis</t>
  </si>
  <si>
    <t>Restaurante Nou Barcelona</t>
  </si>
  <si>
    <t>Dinar Equip Montaje Unides-</t>
  </si>
  <si>
    <t>Nit Electroal Seu Unides-Podem</t>
  </si>
  <si>
    <t>Corts.Comissió igualtat</t>
  </si>
  <si>
    <t>Comissió executiva PSPV</t>
  </si>
  <si>
    <t>Consellería Economia</t>
  </si>
  <si>
    <t>MºRosario Cabello</t>
  </si>
  <si>
    <t>Copia de claus</t>
  </si>
  <si>
    <t>La Bernarda</t>
  </si>
  <si>
    <t>Nit Electoral PSPV</t>
  </si>
  <si>
    <t>Contractes Esports</t>
  </si>
  <si>
    <t>Arribada Llevant</t>
  </si>
  <si>
    <t>Bioparc</t>
  </si>
  <si>
    <t>Jornada de Reflexio</t>
  </si>
  <si>
    <t>Parquing AZA Ruzafa</t>
  </si>
  <si>
    <t>Festa UD llevant</t>
  </si>
  <si>
    <t>Col.legi Mercat Central</t>
  </si>
  <si>
    <t>Deleste</t>
  </si>
  <si>
    <t>Comissió d'investigació EMT</t>
  </si>
  <si>
    <t>Arribada Sevilla CF</t>
  </si>
  <si>
    <t>Ajuntament jugadors Valencia CF</t>
  </si>
  <si>
    <t>RP Propeller</t>
  </si>
  <si>
    <t>Duplex Ciudadanos</t>
  </si>
  <si>
    <t>Pelai Partida de Pilota</t>
  </si>
  <si>
    <t>Maria José Català</t>
  </si>
  <si>
    <t>Localtzació Premis Jaume I</t>
  </si>
  <si>
    <t>Concentració Depencia</t>
  </si>
  <si>
    <t>Emt Comissió</t>
  </si>
  <si>
    <t>Parquing La Torreta</t>
  </si>
  <si>
    <t>Votació Toni Canto</t>
  </si>
  <si>
    <t>Cuiner José Andrés</t>
  </si>
  <si>
    <t>Directe col.legi Electoral</t>
  </si>
  <si>
    <t>Jornades d'economia circular</t>
  </si>
  <si>
    <t>Plastificat permís aparcament</t>
  </si>
  <si>
    <t>Nit electoral Vox</t>
  </si>
  <si>
    <t>Panaria</t>
  </si>
  <si>
    <t>Acció Fam- Emprenedor</t>
  </si>
  <si>
    <t>.Docs</t>
  </si>
  <si>
    <t>Autopistas Concesionarias</t>
  </si>
  <si>
    <t>.docs</t>
  </si>
  <si>
    <t>ibis hotels</t>
  </si>
  <si>
    <t>Parquing Constructora</t>
  </si>
  <si>
    <t>Acto Vox Alzira</t>
  </si>
  <si>
    <t>Roda Premsa CSIf</t>
  </si>
  <si>
    <t>Fangoria</t>
  </si>
  <si>
    <t>Acto PP</t>
  </si>
  <si>
    <t>parquing Pizarro</t>
  </si>
  <si>
    <t>Fals directe. Plaça de Bous</t>
  </si>
  <si>
    <t>Ora Oliva</t>
  </si>
  <si>
    <t>Peatge AP-7</t>
  </si>
  <si>
    <t>Fi Peatge AP7</t>
  </si>
  <si>
    <t>Solariservitec, sl</t>
  </si>
  <si>
    <t>Copia Claus armaris</t>
  </si>
  <si>
    <t>Eleccions 10N</t>
  </si>
  <si>
    <t>Aza Russafa</t>
  </si>
  <si>
    <t>Russafa 0 retallades</t>
  </si>
  <si>
    <t>Anul.lació multa ORA</t>
  </si>
  <si>
    <t>Retards Renfe Rodalies</t>
  </si>
  <si>
    <t>Marató València</t>
  </si>
  <si>
    <t>Duplex PSOE</t>
  </si>
  <si>
    <t>Entrevista G.A.M</t>
  </si>
  <si>
    <t>Hotel Empordà</t>
  </si>
  <si>
    <t>Impost Taxa Turística</t>
  </si>
  <si>
    <t>Fira jogets</t>
  </si>
  <si>
    <t>Somni al Rialto</t>
  </si>
  <si>
    <t>Congres envelliment</t>
  </si>
  <si>
    <t>burger King Spain</t>
  </si>
  <si>
    <t>Proves RDSI+Iffh 10N</t>
  </si>
  <si>
    <t>Seu PP 10 N</t>
  </si>
  <si>
    <t>Reposició Caixa (15 novembre)</t>
  </si>
  <si>
    <t>Restaurante Vera</t>
  </si>
  <si>
    <t>Sopar Seu PP 10N</t>
  </si>
  <si>
    <t>Sopar Seu Vox 10N</t>
  </si>
  <si>
    <t>Barri Cabañal</t>
  </si>
  <si>
    <t>EMT Ciutat Justicia</t>
  </si>
  <si>
    <t>València Capital disseny</t>
  </si>
  <si>
    <t>Premis l'Audiovisual Valenciá</t>
  </si>
  <si>
    <t>La qüestió Pgm :30</t>
  </si>
  <si>
    <t>OraAlgemesí</t>
  </si>
  <si>
    <t>Enquestes "La Qüestió 30"</t>
  </si>
  <si>
    <t>Stop Accidentes</t>
  </si>
  <si>
    <t>Gala Motociclisme</t>
  </si>
  <si>
    <t>Entrevista Gilles Lipovetsky</t>
  </si>
  <si>
    <t>Doclabs</t>
  </si>
  <si>
    <t>Marisllach</t>
  </si>
  <si>
    <t>Alzheimer</t>
  </si>
  <si>
    <t>Llotja</t>
  </si>
  <si>
    <t>Concert Gran Paquito</t>
  </si>
  <si>
    <t>Punt.docs</t>
  </si>
  <si>
    <t>asf</t>
  </si>
  <si>
    <t>Corts Nit</t>
  </si>
  <si>
    <t>roda premsa CCOO</t>
  </si>
  <si>
    <t>València CF</t>
  </si>
  <si>
    <t>Entrevista Csic</t>
  </si>
  <si>
    <t>Remanent Liq 21</t>
  </si>
  <si>
    <t>TOTAL DESPESES A JUSTIFICAR LIQUIDACIÓ 21</t>
  </si>
  <si>
    <t>LIQUIDACIÓ 22</t>
  </si>
  <si>
    <t>TOTAL DESPESES A JUSTIFICAR LIQUIDACIÓ 22</t>
  </si>
  <si>
    <t>Marató Once</t>
  </si>
  <si>
    <t>Parets que parlen</t>
  </si>
  <si>
    <t>Despoblament</t>
  </si>
  <si>
    <t>Dalmau al Cabanyal</t>
  </si>
  <si>
    <t>Activistes pobles indígenes</t>
  </si>
  <si>
    <t>Expo "Les nostres compositores"</t>
  </si>
  <si>
    <t>Dia de la creu roja</t>
  </si>
  <si>
    <t>Punt .docs</t>
  </si>
  <si>
    <t>Regenació de platges</t>
  </si>
  <si>
    <t xml:space="preserve">Parquing Central Guillem </t>
  </si>
  <si>
    <t>Embaixada Bolivia Manifestació</t>
  </si>
  <si>
    <t>Valencia Capital Disseny</t>
  </si>
  <si>
    <t>Servicios VCL</t>
  </si>
  <si>
    <t>HGUV</t>
  </si>
  <si>
    <t>Marató valencia</t>
  </si>
  <si>
    <t>Aparc. Centre Històric</t>
  </si>
  <si>
    <t>Campanya juguets</t>
  </si>
  <si>
    <t xml:space="preserve">Parque Oceanografic </t>
  </si>
  <si>
    <t>Assessors fiscals</t>
  </si>
  <si>
    <t>Festival cinema en valencià</t>
  </si>
  <si>
    <t>Dupplex unicef</t>
  </si>
  <si>
    <t>parquing San Agustín</t>
  </si>
  <si>
    <t>Entrevistes AP-7</t>
  </si>
  <si>
    <t>Diputació</t>
  </si>
  <si>
    <t>Transportistes</t>
  </si>
  <si>
    <t>Cas Palau</t>
  </si>
  <si>
    <t>Ora valencia</t>
  </si>
  <si>
    <t>Consellería educació</t>
  </si>
  <si>
    <t>Neptuno Waskman, sl</t>
  </si>
  <si>
    <t>Eleccions 10N. Ciudadanos</t>
  </si>
  <si>
    <t>Hotel Palacio de Tudemir</t>
  </si>
  <si>
    <t>Vega Baixa</t>
  </si>
  <si>
    <t>Finançament</t>
  </si>
  <si>
    <t>Hotel  Melia Valencia</t>
  </si>
  <si>
    <t>Congrés Cancer pulmó</t>
  </si>
  <si>
    <t>Ora Dénia</t>
  </si>
  <si>
    <t>Dia violència gènere</t>
  </si>
  <si>
    <t>Parquing Las Arenas</t>
  </si>
  <si>
    <t>Forum Mediterrani</t>
  </si>
  <si>
    <t>Hospivalencia</t>
  </si>
  <si>
    <t>Xiqueta Imed</t>
  </si>
  <si>
    <t xml:space="preserve">Black data </t>
  </si>
  <si>
    <t>Actes 25 N</t>
  </si>
  <si>
    <t>Comissió Sanitat Corts</t>
  </si>
  <si>
    <t>Presentació Trinquet Pelayo</t>
  </si>
  <si>
    <t>Premis Celia Amorós</t>
  </si>
  <si>
    <t>Alliberament AP-7</t>
  </si>
  <si>
    <t>VIH Jornada Informativa</t>
  </si>
  <si>
    <t>Directe Premis Jaume I</t>
  </si>
  <si>
    <t>Grafitis Al tren</t>
  </si>
  <si>
    <t>Lectura Tirant lo blanc</t>
  </si>
  <si>
    <t>Grafitis al tren</t>
  </si>
  <si>
    <t>nit de l'economia</t>
  </si>
  <si>
    <t>Manifestació 25N</t>
  </si>
  <si>
    <t>Congrés Aberseguretat</t>
  </si>
  <si>
    <t>Entrevista Monteguado</t>
  </si>
  <si>
    <t>Centre Cultural Bancaixa</t>
  </si>
  <si>
    <t>Concentració CSIF</t>
  </si>
  <si>
    <t>Afiocionats  Chelsea</t>
  </si>
  <si>
    <t>entrevista Mafalda</t>
  </si>
  <si>
    <t>Betis- Valencia CF</t>
  </si>
  <si>
    <t>Acte Previ Premis Jaume I</t>
  </si>
  <si>
    <t>Director d'habitatge</t>
  </si>
  <si>
    <t>La Nucia -Hércules</t>
  </si>
  <si>
    <t>Parquing Barrera</t>
  </si>
  <si>
    <t>Pilota Valenciana</t>
  </si>
  <si>
    <t>Aparc.Bulevar del Arte</t>
  </si>
  <si>
    <t>Videojocs</t>
  </si>
  <si>
    <t>Abalos</t>
  </si>
  <si>
    <t>Abalos PSPV</t>
  </si>
  <si>
    <t>Muvin</t>
  </si>
  <si>
    <t>Entrev. Alberto Aznar</t>
  </si>
  <si>
    <t>Dia Sida</t>
  </si>
  <si>
    <t>Aparcamiento AZA</t>
  </si>
  <si>
    <t>Acte "El economista"</t>
  </si>
  <si>
    <t>Opera Placido Domingo</t>
  </si>
  <si>
    <t>Ave liberalització</t>
  </si>
  <si>
    <t>Presentació Valencia</t>
  </si>
  <si>
    <t>Plaça de l'ajuntament</t>
  </si>
  <si>
    <t>Marató</t>
  </si>
  <si>
    <t>Reposició Caixa (15 + 27 novembre )</t>
  </si>
  <si>
    <t>Ken Loach</t>
  </si>
  <si>
    <t>Ambient Marató</t>
  </si>
  <si>
    <t>Concentració VCF</t>
  </si>
  <si>
    <t>Repor linies MAT</t>
  </si>
  <si>
    <t>Unió Consumidors</t>
  </si>
  <si>
    <t>Cdti</t>
  </si>
  <si>
    <t>Autopistes</t>
  </si>
  <si>
    <t>Parquing Astoria</t>
  </si>
  <si>
    <t>Noticies llibrería crowfunding</t>
  </si>
  <si>
    <t>pluges La Safor</t>
  </si>
  <si>
    <t>RP Fedaració futbol</t>
  </si>
  <si>
    <t>pisos de Luxe</t>
  </si>
  <si>
    <t>Marató (dia després)</t>
  </si>
  <si>
    <t>Entrevista psicoleg</t>
  </si>
  <si>
    <t>Reunió Consellería Habitatge</t>
  </si>
  <si>
    <t>Duplex Montiel</t>
  </si>
  <si>
    <t>Ora Oriola</t>
  </si>
  <si>
    <t>Dana Oriola</t>
  </si>
  <si>
    <t xml:space="preserve">Enquestes </t>
  </si>
  <si>
    <t>Ambaixador Palau</t>
  </si>
  <si>
    <t>Pluges Safor</t>
  </si>
  <si>
    <t>Getafe- Llevant</t>
  </si>
  <si>
    <t>Tapas Boatella</t>
  </si>
  <si>
    <t>Sopar Nit Electoral</t>
  </si>
  <si>
    <t>Cambra de comerç</t>
  </si>
  <si>
    <t>Repor Esports</t>
  </si>
  <si>
    <t>RP Sanitat llistes d'espera</t>
  </si>
  <si>
    <t>Duplex per l'horta</t>
  </si>
  <si>
    <t>Directe l'esprint</t>
  </si>
  <si>
    <t>Mónica Oltra</t>
  </si>
  <si>
    <t>Barri del Carmen</t>
  </si>
  <si>
    <t>Entrevista Corts</t>
  </si>
  <si>
    <t>Corts</t>
  </si>
  <si>
    <t>Dénia (Temporal)</t>
  </si>
  <si>
    <t>Informe Càritas</t>
  </si>
  <si>
    <t>Roda de premsa CEV</t>
  </si>
  <si>
    <t>Pluja Gandia</t>
  </si>
  <si>
    <t>Llevant UD</t>
  </si>
  <si>
    <t>Paraigües per a directe</t>
  </si>
  <si>
    <t>Garatge Angel Gimerà</t>
  </si>
  <si>
    <t>Duplex Educació</t>
  </si>
  <si>
    <t>Eramnsa</t>
  </si>
  <si>
    <t>Dia Constitució</t>
  </si>
  <si>
    <t>Patinets Renfe</t>
  </si>
  <si>
    <t>Rialto +  Teatre Principal</t>
  </si>
  <si>
    <t>Loteria Nadal</t>
  </si>
  <si>
    <t>Compres Nadal</t>
  </si>
  <si>
    <t>Circ Raluy</t>
  </si>
  <si>
    <t>Gandia Papallones</t>
  </si>
  <si>
    <t>Cecu Internet</t>
  </si>
  <si>
    <t>Expo friquis a Vivers</t>
  </si>
  <si>
    <t>Llevant UD - Valencia CF</t>
  </si>
  <si>
    <t>Entrevista Espasa</t>
  </si>
  <si>
    <t>ora Oriola</t>
  </si>
  <si>
    <t>Cervecería Rosalen</t>
  </si>
  <si>
    <t>Vega Baixa.Punt Docs</t>
  </si>
  <si>
    <t>Hotel D'ares</t>
  </si>
  <si>
    <t>Linies Alta tensió. Punt Docs</t>
  </si>
  <si>
    <t>repor migrants</t>
  </si>
  <si>
    <t>Llevant UD documental</t>
  </si>
  <si>
    <t>Repor immigrants</t>
  </si>
  <si>
    <t>Vaga renfe</t>
  </si>
  <si>
    <t>Congrés voluntaris</t>
  </si>
  <si>
    <t>Delegació govern</t>
  </si>
  <si>
    <t>Juí Llevant- Saragossa</t>
  </si>
  <si>
    <t>Entrevista advocat</t>
  </si>
  <si>
    <t>Valencia natura park</t>
  </si>
  <si>
    <t>Llevant uD- València CF</t>
  </si>
  <si>
    <t>Parquing Russafa</t>
  </si>
  <si>
    <t>Teatre emergent</t>
  </si>
  <si>
    <t>Exposició Centre del Carme</t>
  </si>
  <si>
    <t>Dana desembre</t>
  </si>
  <si>
    <t>Col.legi dde notaris</t>
  </si>
  <si>
    <t>Adeit. Antifrau</t>
  </si>
  <si>
    <t>Visita Puig obres Metro</t>
  </si>
  <si>
    <t>Ca revolta</t>
  </si>
  <si>
    <t>Expo juguets</t>
  </si>
  <si>
    <t>Entrevista a Psicologa</t>
  </si>
  <si>
    <t>Forta</t>
  </si>
  <si>
    <t>Phone Tastic</t>
  </si>
  <si>
    <t>Rotura pantalla</t>
  </si>
  <si>
    <t>Apk92 Aparcamientos</t>
  </si>
  <si>
    <t>Roda Premsa campanades cap</t>
  </si>
  <si>
    <t>Trinque Pelaio</t>
  </si>
  <si>
    <t>passatger 8 milion</t>
  </si>
  <si>
    <t>CCOO informe depèndencia</t>
  </si>
  <si>
    <t>Talls declaracions Valencia CF</t>
  </si>
  <si>
    <t>Taxi Amsterdam</t>
  </si>
  <si>
    <t>Ajax- Valencia CF</t>
  </si>
  <si>
    <t>Entrevista Riff</t>
  </si>
  <si>
    <t>Mercado Russafa</t>
  </si>
  <si>
    <t>unió de consumidors</t>
  </si>
  <si>
    <t>Jaz in the city</t>
  </si>
  <si>
    <t>Taxa Hotel. Ajax-Valencia CF</t>
  </si>
  <si>
    <t>Curs recuperació punts trànsit</t>
  </si>
  <si>
    <t>Exposició traços en femení</t>
  </si>
  <si>
    <t>Protesta conveni universal</t>
  </si>
  <si>
    <t>Entrevista sociologa</t>
  </si>
  <si>
    <t>Llistes d'espera</t>
  </si>
  <si>
    <t>Plataforma Defensa pensions</t>
  </si>
  <si>
    <t>RP Seguretat Social</t>
  </si>
  <si>
    <t>Parquing LYs</t>
  </si>
  <si>
    <t>Ple Aigües València</t>
  </si>
  <si>
    <t>marató</t>
  </si>
  <si>
    <t>Duplex Mercé Teodoro</t>
  </si>
  <si>
    <t>Repor Josep Segrelles</t>
  </si>
  <si>
    <t>Sopar de Nadal</t>
  </si>
  <si>
    <t>Aparcamiento AZA Ruzafa</t>
  </si>
  <si>
    <t>Mercat Comerç just</t>
  </si>
  <si>
    <t>Congrés Mercat Central</t>
  </si>
  <si>
    <t>Premis disseny</t>
  </si>
  <si>
    <t>parquing Chile</t>
  </si>
  <si>
    <t>Esports</t>
  </si>
  <si>
    <t>Fapemar</t>
  </si>
  <si>
    <t>Previa Black Friday</t>
  </si>
  <si>
    <t>Pacte Rialto</t>
  </si>
  <si>
    <t>Protestes trens de rodalia</t>
  </si>
  <si>
    <t>Congrés Bloc</t>
  </si>
  <si>
    <t>Directe Oliva</t>
  </si>
  <si>
    <t>PSPV</t>
  </si>
  <si>
    <t>Opinions OCU</t>
  </si>
  <si>
    <t>plà integral gitans</t>
  </si>
  <si>
    <t>Roda de premsa Delegat Govern</t>
  </si>
  <si>
    <t>Catedral</t>
  </si>
  <si>
    <t>Galería espai</t>
  </si>
  <si>
    <t>Presentació campanya Nadal</t>
  </si>
  <si>
    <t>sareb</t>
  </si>
  <si>
    <t>ximo Puig</t>
  </si>
  <si>
    <t>segrelles</t>
  </si>
  <si>
    <t>Arribada Peter Lim</t>
  </si>
  <si>
    <t>Plaça del Puerto</t>
  </si>
  <si>
    <t>oratge Alacant</t>
  </si>
  <si>
    <t>Gala A punt</t>
  </si>
  <si>
    <t>València Basket</t>
  </si>
  <si>
    <t>Roda de premsa Adú Mediterrani</t>
  </si>
  <si>
    <t>CAC Maraton</t>
  </si>
  <si>
    <t xml:space="preserve">Gest-park </t>
  </si>
  <si>
    <t>Alzira- espai taronja</t>
  </si>
  <si>
    <t>Tall Pediscola</t>
  </si>
  <si>
    <t>Diputació València</t>
  </si>
  <si>
    <t>Angel Guimerà</t>
  </si>
  <si>
    <t>Autobús Mareny</t>
  </si>
  <si>
    <t>Parquing Bailen-Ave</t>
  </si>
  <si>
    <t>Ora València</t>
  </si>
  <si>
    <t>Perfomance en Valencià</t>
  </si>
  <si>
    <t>RP Premsa ACPV</t>
  </si>
  <si>
    <t>RP LaUnió Llauradors.</t>
  </si>
  <si>
    <t>Varonda Advocats</t>
  </si>
  <si>
    <t>30 Anys IVAM</t>
  </si>
  <si>
    <t>Parquing Centro, SA</t>
  </si>
  <si>
    <t>Concert San Juan</t>
  </si>
  <si>
    <t>Arribada Celta</t>
  </si>
  <si>
    <t>Parking Colón</t>
  </si>
  <si>
    <t>Cors de Nadal</t>
  </si>
  <si>
    <t>EixidaValencia CF</t>
  </si>
  <si>
    <t>Tornen familiars per Nadal</t>
  </si>
  <si>
    <t>Aparcamiento AZA Colon</t>
  </si>
  <si>
    <t>Entrevistes Grosses Nadal</t>
  </si>
  <si>
    <t>Acommiadaments Injustificats</t>
  </si>
  <si>
    <t>Desfilada gosssos</t>
  </si>
  <si>
    <t>entrevistes grossa Nadal</t>
  </si>
  <si>
    <t>Preus Nadal</t>
  </si>
  <si>
    <t>ES CONCORDY, SA</t>
  </si>
  <si>
    <t>Valladolid- València CF</t>
  </si>
  <si>
    <t>CASTELLANA, sace</t>
  </si>
  <si>
    <t>Pilota "Trofeu Mestres"</t>
  </si>
  <si>
    <t>Nou Barcelona</t>
  </si>
  <si>
    <t xml:space="preserve">Seu Podemos. Eleccions </t>
  </si>
  <si>
    <t>Compres Mercat Central</t>
  </si>
  <si>
    <t>Construcciones y Estacionamientos</t>
  </si>
  <si>
    <t>Parqing Plaza</t>
  </si>
  <si>
    <t>Directe Renfe</t>
  </si>
  <si>
    <t>Autopistas AuMar</t>
  </si>
  <si>
    <t>Plataforma despoblament</t>
  </si>
  <si>
    <t>alberola</t>
  </si>
  <si>
    <t>Roda de premsa Isabel Bonig</t>
  </si>
  <si>
    <t>Eixida Valencia basket</t>
  </si>
  <si>
    <t>cash</t>
  </si>
  <si>
    <t>divisa</t>
  </si>
  <si>
    <t>la questio</t>
  </si>
  <si>
    <t>moneda</t>
  </si>
  <si>
    <t>Tall de veu Mayte García</t>
  </si>
  <si>
    <t>Centre del Carme</t>
  </si>
  <si>
    <t>Entrevista Pedreguer</t>
  </si>
  <si>
    <t>Aeroportt</t>
  </si>
  <si>
    <t>Ocupació turística</t>
  </si>
  <si>
    <t xml:space="preserve">Parking Central </t>
  </si>
  <si>
    <t>Cap d'any</t>
  </si>
  <si>
    <t>AUMsa</t>
  </si>
  <si>
    <t>Directe Plaça Ajuntament</t>
  </si>
  <si>
    <t>Aparcamiento Oeste-parcent</t>
  </si>
  <si>
    <t>Tancament de Prostibul</t>
  </si>
  <si>
    <t>Parking Barrera</t>
  </si>
  <si>
    <t>Petaotanilatzació Plaça ajuntamen</t>
  </si>
  <si>
    <t>PideTaxi</t>
  </si>
  <si>
    <t>Pastilles Cap d'any</t>
  </si>
  <si>
    <t>DGT Directe</t>
  </si>
  <si>
    <t>Tancament Santa Catalina</t>
  </si>
  <si>
    <t>Memória Histórica</t>
  </si>
  <si>
    <t>Emt Valencia</t>
  </si>
  <si>
    <t>Entrevista Mural renau</t>
  </si>
  <si>
    <t>Aprovació pressupostos</t>
  </si>
  <si>
    <t>Prèvia Nadal</t>
  </si>
  <si>
    <t>San agustin</t>
  </si>
  <si>
    <t>Prèvia Campanades</t>
  </si>
  <si>
    <t>Plè del consell</t>
  </si>
  <si>
    <t>HospiValencia</t>
  </si>
  <si>
    <t>Valencia Basket</t>
  </si>
  <si>
    <t>Ajuntament de Torrent</t>
  </si>
  <si>
    <t xml:space="preserve">Campanades infantils </t>
  </si>
  <si>
    <t>Any nou Ateneu Mercantil</t>
  </si>
  <si>
    <t>Diputació de valència</t>
  </si>
  <si>
    <t>Entrevista Diari La Veu</t>
  </si>
  <si>
    <t>Entrenament Valencia CF</t>
  </si>
  <si>
    <t>Missatge Cap d'any</t>
  </si>
  <si>
    <t>La Cuina de xaro</t>
  </si>
  <si>
    <t>Catering "missatge president"</t>
  </si>
  <si>
    <t xml:space="preserve">                                                                     </t>
  </si>
  <si>
    <t>Saldo anterior</t>
  </si>
  <si>
    <t>Cascos</t>
  </si>
  <si>
    <t>10 k  Valencia</t>
  </si>
  <si>
    <t>Parking Severo Ochoa</t>
  </si>
  <si>
    <t>parking Plaza de la Reina</t>
  </si>
  <si>
    <t>Trens</t>
  </si>
  <si>
    <t>La qüestio: STEPV</t>
  </si>
  <si>
    <t>Entrevista Ontinyent</t>
  </si>
  <si>
    <t>Parking Mercat Central</t>
  </si>
  <si>
    <t>Entrevista Alanna</t>
  </si>
  <si>
    <t>Torres Benidorm</t>
  </si>
  <si>
    <t>Mrs Dalloway</t>
  </si>
  <si>
    <t>CC El saler</t>
  </si>
  <si>
    <t>Fira Corredor 10 k</t>
  </si>
  <si>
    <t>Migració</t>
  </si>
  <si>
    <t>Veneçola deportat</t>
  </si>
  <si>
    <t>Aeroprt de Manises</t>
  </si>
  <si>
    <t>APK92 Aeroprt</t>
  </si>
  <si>
    <t>Concentració Femenista</t>
  </si>
  <si>
    <t>Nomenament exercit</t>
  </si>
  <si>
    <t>Dinar d'investidura</t>
  </si>
  <si>
    <t>San Agustín</t>
  </si>
  <si>
    <t>Parquing Aza</t>
  </si>
  <si>
    <t>Reunió Ximo Puig</t>
  </si>
  <si>
    <t>Els billeters</t>
  </si>
  <si>
    <t>Parking El Palau</t>
  </si>
  <si>
    <t>Festival nadalenc</t>
  </si>
  <si>
    <t>Neteja Plaça Ajuntament</t>
  </si>
  <si>
    <t>Parking AZA</t>
  </si>
  <si>
    <t>Loteria Reis</t>
  </si>
  <si>
    <t>Parking Aza</t>
  </si>
  <si>
    <t>Cavalcada Reis</t>
  </si>
  <si>
    <t>Compres Reis</t>
  </si>
  <si>
    <t>Secopsa</t>
  </si>
  <si>
    <t>Mercat Cabanyal</t>
  </si>
  <si>
    <t>DESTRO</t>
  </si>
  <si>
    <t>Fira Textil</t>
  </si>
  <si>
    <t>Rdp Elena Bastidas</t>
  </si>
  <si>
    <t>Enquesta " La qüestió "</t>
  </si>
  <si>
    <t>Trinquet Pelai</t>
  </si>
  <si>
    <t>Cie Veneçuela</t>
  </si>
  <si>
    <t>Reunió Ajuntament</t>
  </si>
  <si>
    <t>Teatre Rialto</t>
  </si>
  <si>
    <t>Retards Renfe</t>
  </si>
  <si>
    <t>La qüestio: Metro</t>
  </si>
  <si>
    <t>Roda de premsa Pilota</t>
  </si>
  <si>
    <t>Concert Palau</t>
  </si>
  <si>
    <t>Taxi</t>
  </si>
  <si>
    <t>Registre Diputació</t>
  </si>
  <si>
    <t>Localització Informatius. Oriola</t>
  </si>
  <si>
    <t>Ayuntamiento Orihuela</t>
  </si>
  <si>
    <t>Arribada VCF</t>
  </si>
  <si>
    <t>Peatonalització Carrer Colom</t>
  </si>
  <si>
    <t>Unió Llauradors</t>
  </si>
  <si>
    <t>Roda de premsa PP</t>
  </si>
  <si>
    <t>Pizzería Mamma Mía</t>
  </si>
  <si>
    <t>Sopar Investidura</t>
  </si>
  <si>
    <t>InterParking</t>
  </si>
  <si>
    <t>Tall de veu CIES</t>
  </si>
  <si>
    <t>Estació Sorolla</t>
  </si>
  <si>
    <t>Estacio Nord</t>
  </si>
  <si>
    <t>Expo Trens</t>
  </si>
  <si>
    <t>Euromed-bus</t>
  </si>
  <si>
    <t>Eixida del Llevant</t>
  </si>
  <si>
    <t>Parquing Nuevo centro</t>
  </si>
  <si>
    <t>Comerços oberts diumenge</t>
  </si>
  <si>
    <t>Corts valencianes</t>
  </si>
  <si>
    <t>Garage Angel Guimera</t>
  </si>
  <si>
    <t>Fals directe AVA</t>
  </si>
  <si>
    <t>Mercado Cabanyal</t>
  </si>
  <si>
    <t>Repor Redolat team</t>
  </si>
  <si>
    <t>Taxi Frankfurt</t>
  </si>
  <si>
    <t>Fira Frankfurt</t>
  </si>
  <si>
    <t>Eixida moscow Valencia Basket</t>
  </si>
  <si>
    <t>Sorteig Loteria reis</t>
  </si>
  <si>
    <t>Talls de veu</t>
  </si>
  <si>
    <t>Parking Las Arenas</t>
  </si>
  <si>
    <t>desdejuni Forum Europa</t>
  </si>
  <si>
    <t>Minaval, sl</t>
  </si>
  <si>
    <t>Documental "Almost 6 hosts"</t>
  </si>
  <si>
    <t>Presentació pel.licula</t>
  </si>
  <si>
    <t>Ajuntament de Gandia</t>
  </si>
  <si>
    <t>Tren  Gandia</t>
  </si>
  <si>
    <t>Ajuntament de Valencia</t>
  </si>
  <si>
    <t>Dalmau en Habitat</t>
  </si>
  <si>
    <t>aparcamiento Oeste-parcent</t>
  </si>
  <si>
    <t>Al.legacions Ciutat-port</t>
  </si>
  <si>
    <t>Presentació Fitur</t>
  </si>
  <si>
    <t>mages Gener</t>
  </si>
  <si>
    <t>Parking Plaza canovas</t>
  </si>
  <si>
    <t>Seu pp roda de premsa</t>
  </si>
  <si>
    <t>Les Corts</t>
  </si>
  <si>
    <t>Sorolla Centrer</t>
  </si>
  <si>
    <t>Rdp Run Cancer</t>
  </si>
  <si>
    <t>Parking Nuevo Centro</t>
  </si>
  <si>
    <t>Agència Tributaria Valenciana</t>
  </si>
  <si>
    <t>Entrevista Pymes</t>
  </si>
  <si>
    <t>Cicu</t>
  </si>
  <si>
    <t>Balanç Grezzi</t>
  </si>
  <si>
    <t>RP AVA</t>
  </si>
  <si>
    <t>Reunió Puig i Universitats</t>
  </si>
  <si>
    <t>Altocúmulo</t>
  </si>
  <si>
    <t>Pluviometro</t>
  </si>
  <si>
    <t>Directe Eromed</t>
  </si>
  <si>
    <t>Garage A .Guimera</t>
  </si>
  <si>
    <t>AVA-Bonig</t>
  </si>
  <si>
    <t>Garage Talleres Mollà</t>
  </si>
  <si>
    <t>Festiival ombres Russafa</t>
  </si>
  <si>
    <t>feria Muestrario</t>
  </si>
  <si>
    <t>Expojove</t>
  </si>
  <si>
    <t>Ciutat justicia</t>
  </si>
  <si>
    <t>consum</t>
  </si>
  <si>
    <t>Rugby Cau</t>
  </si>
  <si>
    <t>Xifres vivenda CV</t>
  </si>
  <si>
    <t>15-012020</t>
  </si>
  <si>
    <t>CEV</t>
  </si>
  <si>
    <t>Esmenes al joc</t>
  </si>
  <si>
    <t>Punt docs. Repor Segrelles</t>
  </si>
  <si>
    <t>Mediamarkt</t>
  </si>
  <si>
    <t>Cable para Go-Pro</t>
  </si>
  <si>
    <t>Norauto</t>
  </si>
  <si>
    <t>Cadenes Renault Kadjar</t>
  </si>
  <si>
    <t>Homenatge Eric Valor</t>
  </si>
  <si>
    <t>Parking Guillem de Castro</t>
  </si>
  <si>
    <t>Ribó . Estació del nord</t>
  </si>
  <si>
    <t>IES Lluis Vives</t>
  </si>
  <si>
    <t>Cev- X puig</t>
  </si>
  <si>
    <t>Executiu PSOE</t>
  </si>
  <si>
    <t>Plè de Consell</t>
  </si>
  <si>
    <t>Eixida Valencia cf a Mallorca</t>
  </si>
  <si>
    <t>Mercadona,sa</t>
  </si>
  <si>
    <t>Booking Gota freda ( Gloria)</t>
  </si>
  <si>
    <t>Ajuntament de Orihuela</t>
  </si>
  <si>
    <t>Punt docs. Plurilinguisme</t>
  </si>
  <si>
    <t>reunió FORD</t>
  </si>
  <si>
    <t>Repor trinquet Pelai</t>
  </si>
  <si>
    <t>MAR</t>
  </si>
  <si>
    <t>Directe temporal Gandia</t>
  </si>
  <si>
    <t>ABR</t>
  </si>
  <si>
    <t>Directe DGT</t>
  </si>
  <si>
    <t>reposició</t>
  </si>
  <si>
    <t>la q</t>
  </si>
  <si>
    <t>roda de Premsa Elena Bastidas</t>
  </si>
  <si>
    <t>Degradació maritm</t>
  </si>
  <si>
    <t>eixida Valencia CF</t>
  </si>
  <si>
    <t>Secopsa Aparcamientos</t>
  </si>
  <si>
    <t>Gravació d'enquestes</t>
  </si>
  <si>
    <t>Cultura</t>
  </si>
  <si>
    <t>directe corts</t>
  </si>
  <si>
    <t>Aparcamientos Espolón</t>
  </si>
  <si>
    <t>Logroñes- Valecnia</t>
  </si>
  <si>
    <t>Plaza San Agustin</t>
  </si>
  <si>
    <t>Eixida jugador  Llevant</t>
  </si>
  <si>
    <t>AVL Palau Generalitat</t>
  </si>
  <si>
    <t>metro valencia</t>
  </si>
  <si>
    <t>Parking Burdeos</t>
  </si>
  <si>
    <t>Entrevista AVE</t>
  </si>
  <si>
    <t>PP despoblament</t>
  </si>
  <si>
    <t>Plaza de San Agustin</t>
  </si>
  <si>
    <t>RD Premsa Ajuntament Regadius</t>
  </si>
  <si>
    <t>Parking Cirilo Amorós</t>
  </si>
  <si>
    <t>Docs. Carmelita</t>
  </si>
  <si>
    <t>Autopista vasco-Aragonesa</t>
  </si>
  <si>
    <t>ES Onteniente</t>
  </si>
  <si>
    <t>Temporal de Neu Agres</t>
  </si>
  <si>
    <t>Palau Generalitat</t>
  </si>
  <si>
    <t>Parking Aza Colon</t>
  </si>
  <si>
    <t>L'home bo</t>
  </si>
  <si>
    <t>Palacios de Congresos</t>
  </si>
  <si>
    <t>Exaltació Falles</t>
  </si>
  <si>
    <t>Paking Centro</t>
  </si>
  <si>
    <t>Tirant lo blanc</t>
  </si>
  <si>
    <t>Arribada Barça</t>
  </si>
  <si>
    <t>Sodexo Iberia</t>
  </si>
  <si>
    <t>parking Centro</t>
  </si>
  <si>
    <t>Any nou xinés</t>
  </si>
  <si>
    <t>Futbol Valencia</t>
  </si>
  <si>
    <t>Parking San Agustín</t>
  </si>
  <si>
    <t>Any nou Xines</t>
  </si>
  <si>
    <t>Fira Mercat</t>
  </si>
  <si>
    <t>observatori treball</t>
  </si>
  <si>
    <t>Saba aparcamientos</t>
  </si>
  <si>
    <t>Xinos en Valencia</t>
  </si>
  <si>
    <t>Construcciones y estacionamientos</t>
  </si>
  <si>
    <t>Metrovalència</t>
  </si>
  <si>
    <t>José Ferrer Gil</t>
  </si>
  <si>
    <t>jupetins</t>
  </si>
  <si>
    <t>Talls de veu . Rosa Garrote</t>
  </si>
  <si>
    <t>juí Metro</t>
  </si>
  <si>
    <t>eixida Vila-real</t>
  </si>
  <si>
    <t>Tall Renfe</t>
  </si>
  <si>
    <t>Naufrags crisi</t>
  </si>
  <si>
    <t>ora Benidorm</t>
  </si>
  <si>
    <t>La Qüestió- Benidorm</t>
  </si>
  <si>
    <t>Eurobasket valència</t>
  </si>
  <si>
    <t>Teatre Olimpia</t>
  </si>
  <si>
    <t>Parking del Mercado</t>
  </si>
  <si>
    <t>Presentació pla reacciona. Diputació de València</t>
  </si>
  <si>
    <t>Bodegas Bavaria</t>
  </si>
  <si>
    <t>Duplex prostitució</t>
  </si>
  <si>
    <t>El corte Inglés</t>
  </si>
  <si>
    <t>VTR ciberseguretat</t>
  </si>
  <si>
    <t>UGT-EPA</t>
  </si>
  <si>
    <t>Mercado de Colón</t>
  </si>
  <si>
    <t>Docs. AVL</t>
  </si>
  <si>
    <t>enquesta Conciliació</t>
  </si>
  <si>
    <t>taxi Madrid</t>
  </si>
  <si>
    <t>Forta Madrid</t>
  </si>
  <si>
    <t>Valencia Nature Park</t>
  </si>
  <si>
    <t>Partit Llevant - Alavés</t>
  </si>
  <si>
    <t>Parking Severo ochoa</t>
  </si>
  <si>
    <t>Debat prostitució</t>
  </si>
  <si>
    <t>Parking JJ Domine</t>
  </si>
  <si>
    <t>Empreses Valencianes coronavirus</t>
  </si>
  <si>
    <t>Consellería Justicia</t>
  </si>
  <si>
    <t>Sevilla - Levante . Copa de Rey</t>
  </si>
  <si>
    <t>Taxi Jaen</t>
  </si>
  <si>
    <t>Jaén - Levante. Copa del Rey</t>
  </si>
  <si>
    <t>l'esprint. Moltó</t>
  </si>
  <si>
    <t>Aparcamiento Alameda</t>
  </si>
  <si>
    <t>Jaén- Llevant . Copa del Rei</t>
  </si>
  <si>
    <t>EMT Valencia</t>
  </si>
  <si>
    <t>Castellana SACE</t>
  </si>
  <si>
    <t>Cultural Leonesa - Valencia Cf. Copa del Rei</t>
  </si>
  <si>
    <t>Ora León</t>
  </si>
  <si>
    <t>Parking Hospital León</t>
  </si>
  <si>
    <t>Bar Las Palmeras</t>
  </si>
  <si>
    <t>Sopar rodatge "La Qüestió"</t>
  </si>
  <si>
    <t>Resultats Caixabank</t>
  </si>
  <si>
    <t>Arrbada Florenzi</t>
  </si>
  <si>
    <t>Jornades Interparlamentarias PP</t>
  </si>
  <si>
    <t>Magic Cine</t>
  </si>
  <si>
    <t>Plaça Avda del oeste</t>
  </si>
  <si>
    <t>Entrevista Rodolf</t>
  </si>
  <si>
    <t>pilota Bancaixa</t>
  </si>
  <si>
    <t>Dalmau</t>
  </si>
  <si>
    <t>Santa Caterina</t>
  </si>
  <si>
    <t>Exposició Ninot</t>
  </si>
  <si>
    <t>Manifestació Palestina</t>
  </si>
  <si>
    <t>Ciutat Arts</t>
  </si>
  <si>
    <t xml:space="preserve">Parking </t>
  </si>
  <si>
    <t>Coronavirus</t>
  </si>
  <si>
    <t>Contratistes</t>
  </si>
  <si>
    <t>parking Lys</t>
  </si>
  <si>
    <t>Caixa Popular</t>
  </si>
  <si>
    <t>RP Asossiació contra el Cancer</t>
  </si>
  <si>
    <t>RENFE</t>
  </si>
  <si>
    <t>linia rodalies</t>
  </si>
  <si>
    <t>Bunyol - València</t>
  </si>
  <si>
    <t>Teatre principal</t>
  </si>
  <si>
    <t>Perot Gestión</t>
  </si>
  <si>
    <t>AVL. Docs</t>
  </si>
  <si>
    <t>Viatge Madrid TVE</t>
  </si>
  <si>
    <t>gravació Rialto</t>
  </si>
  <si>
    <t>taxi</t>
  </si>
  <si>
    <t>import  Lliures</t>
  </si>
  <si>
    <t>Import Euros</t>
  </si>
  <si>
    <t>tipus de canvi</t>
  </si>
  <si>
    <t>stock de lliures</t>
  </si>
  <si>
    <t>Premsa</t>
  </si>
  <si>
    <t>Aigua</t>
  </si>
  <si>
    <t>TOTAL</t>
  </si>
  <si>
    <t>95 (53 + 42)</t>
  </si>
  <si>
    <t>Tren</t>
  </si>
  <si>
    <t>Brexit. La Qüestió</t>
  </si>
  <si>
    <t>Taxi Paiporta</t>
  </si>
  <si>
    <t>Enquestes La Qüestió</t>
  </si>
  <si>
    <t>Pepe Mújica</t>
  </si>
  <si>
    <t>Presentació Human Fest</t>
  </si>
  <si>
    <t>Volta Ciclista</t>
  </si>
  <si>
    <t>Cevisama</t>
  </si>
  <si>
    <t>Marina Real</t>
  </si>
  <si>
    <t>Parking MAR</t>
  </si>
  <si>
    <t>Rodalia Gandia</t>
  </si>
  <si>
    <t>Gala Piroctenia</t>
  </si>
  <si>
    <t>Encontre ciutadania</t>
  </si>
  <si>
    <t>Consorci Valencia 2007</t>
  </si>
  <si>
    <t>Concurs tòfin d'Andilla</t>
  </si>
  <si>
    <t>Barceló Sants</t>
  </si>
  <si>
    <t>Tasa Turística. Barça - Levante</t>
  </si>
  <si>
    <t>Barça-Levante . Copa del Rei</t>
  </si>
  <si>
    <t>Autopista Concesionaria Española</t>
  </si>
  <si>
    <t>Talls de veu Carrer</t>
  </si>
  <si>
    <t>Immobiliaria Brexit</t>
  </si>
  <si>
    <t>Port en la Nau</t>
  </si>
  <si>
    <t>Expo Ninot</t>
  </si>
  <si>
    <t>Moviment contra la intolerancia</t>
  </si>
  <si>
    <t>Presentació any Bigas Luna</t>
  </si>
  <si>
    <t>Directe València CF</t>
  </si>
  <si>
    <t>Taxis Londres</t>
  </si>
  <si>
    <t>Liner</t>
  </si>
  <si>
    <t>Ciutat Jústicia</t>
  </si>
  <si>
    <t>Museu belles Arts</t>
  </si>
  <si>
    <t>Dalmau Consell Joventut</t>
  </si>
  <si>
    <t>EDIPRO; SA</t>
  </si>
  <si>
    <t>Repor Crisi</t>
  </si>
  <si>
    <t>Eixida Llevant aeroport</t>
  </si>
  <si>
    <t>Geysepark, sl</t>
  </si>
  <si>
    <t>Granada-VCF</t>
  </si>
  <si>
    <t>ORA Alicante</t>
  </si>
  <si>
    <t>Diputació Valencia</t>
  </si>
  <si>
    <t>Gestion de est, sl</t>
  </si>
  <si>
    <t>Premi Mújica</t>
  </si>
  <si>
    <t>ART Del Pla</t>
  </si>
  <si>
    <t>Carrusel Des de la Banda</t>
  </si>
  <si>
    <t>Eixida vcf a Granada</t>
  </si>
  <si>
    <t>RP Boning PP</t>
  </si>
  <si>
    <t>Ruta tapas veganas</t>
  </si>
  <si>
    <t>Escolania</t>
  </si>
  <si>
    <t>AVE Eixida VCF</t>
  </si>
  <si>
    <t>Reportatge Pilota a Oliva.  (9378 KSC)</t>
  </si>
  <si>
    <t>Congrés Ioga</t>
  </si>
  <si>
    <t>Denia Parking</t>
  </si>
  <si>
    <t>Seminari Consell Dénia</t>
  </si>
  <si>
    <t>Acte ciutadans</t>
  </si>
  <si>
    <t>Cafetería Aremar</t>
  </si>
  <si>
    <t>Pans &amp; Company</t>
  </si>
  <si>
    <t>Taxi Geneve</t>
  </si>
  <si>
    <t>Punt Docs. Cern</t>
  </si>
  <si>
    <t>ibis Budget</t>
  </si>
  <si>
    <t>Jose Bernal (Taxi)</t>
  </si>
  <si>
    <t>Taxa turística. Punt Docs</t>
  </si>
  <si>
    <t>galp</t>
  </si>
  <si>
    <t>Seitt, SME</t>
  </si>
  <si>
    <t>Hotel Palacio Tudemir</t>
  </si>
  <si>
    <t>AMANO</t>
  </si>
  <si>
    <t>Exposició Kathym art</t>
  </si>
  <si>
    <t xml:space="preserve">Sala Russafa. </t>
  </si>
  <si>
    <t>RP CC OO</t>
  </si>
  <si>
    <t>Eutanasia UCV</t>
  </si>
  <si>
    <t>Homenatge Margarita Salas</t>
  </si>
  <si>
    <t>Valencia cf femenino</t>
  </si>
  <si>
    <t>Enquestes centre València</t>
  </si>
  <si>
    <t>Aparcamiento Calle Chile</t>
  </si>
  <si>
    <t>Informe taullel</t>
  </si>
  <si>
    <t>Enquesta prostitució</t>
  </si>
  <si>
    <t>King Cross Station</t>
  </si>
  <si>
    <t>Westminster</t>
  </si>
  <si>
    <t>Diàleg Mújica- Puig</t>
  </si>
  <si>
    <t>APEMAR</t>
  </si>
  <si>
    <t>RP Climent</t>
  </si>
  <si>
    <t>Empreses MWC</t>
  </si>
  <si>
    <t>Prog Transportistes Publics</t>
  </si>
  <si>
    <t>Les naus</t>
  </si>
  <si>
    <t>La Máquina</t>
  </si>
  <si>
    <t>Estampació jupetins</t>
  </si>
  <si>
    <t>RR PP Consellería Sanitat</t>
  </si>
  <si>
    <t>Aparcamiento Guimerà</t>
  </si>
  <si>
    <t>AVA</t>
  </si>
  <si>
    <t>La Qüestió- El Camp + Transport Públic</t>
  </si>
  <si>
    <t>Ora Algemesí</t>
  </si>
  <si>
    <t>Presentació setmana ciclista</t>
  </si>
  <si>
    <t>Punt Docs. Naufrags crisi</t>
  </si>
  <si>
    <t>Congrés Televisió</t>
  </si>
  <si>
    <t>MARROCO</t>
  </si>
  <si>
    <t>Reposició Caixa (15 Gener + 03 febrer +17 febrer)</t>
  </si>
  <si>
    <t>Borses</t>
  </si>
  <si>
    <t>Parking Palau</t>
  </si>
  <si>
    <t>rdp Francesc Colomer</t>
  </si>
  <si>
    <t>Jose luis Camps</t>
  </si>
  <si>
    <t>Tapinería feria del còmic</t>
  </si>
  <si>
    <t>Ora de València</t>
  </si>
  <si>
    <t>Directe Ximo Puig</t>
  </si>
  <si>
    <t/>
  </si>
  <si>
    <t xml:space="preserve">Glorieta </t>
  </si>
  <si>
    <t>usos tv</t>
  </si>
  <si>
    <t>Turbosquid</t>
  </si>
  <si>
    <t>Compra de lletres per a grafisme</t>
  </si>
  <si>
    <t>Saboya 32</t>
  </si>
  <si>
    <t>Sopar Valencia -Ath. Madrid</t>
  </si>
  <si>
    <t>Grupo H.Playa</t>
  </si>
  <si>
    <t xml:space="preserve">Parc Central </t>
  </si>
  <si>
    <t>esport Adaptat</t>
  </si>
  <si>
    <t>Advocat</t>
  </si>
  <si>
    <t>Eixida comitiva al Marroc</t>
  </si>
  <si>
    <t>Hotel Melia Valencia</t>
  </si>
  <si>
    <t>Ajuntament d'oliva</t>
  </si>
  <si>
    <t>Entrevista Asucova</t>
  </si>
  <si>
    <t>grupo Hotel Playa</t>
  </si>
  <si>
    <t>Carnestoltes russafa</t>
  </si>
  <si>
    <t>Renfe+ Tractorada</t>
  </si>
  <si>
    <t>Roda Premsa Ajuntament</t>
  </si>
  <si>
    <t>Dia de la Radio</t>
  </si>
  <si>
    <t>Getafe - Valencia cf</t>
  </si>
  <si>
    <t>valencia -Ath. Madrid</t>
  </si>
  <si>
    <t>Copa del rei . Viatge a Málaga</t>
  </si>
  <si>
    <t>ES La paz</t>
  </si>
  <si>
    <t>DESTRO, SL</t>
  </si>
  <si>
    <t>Asoc. Transportistes AP-7</t>
  </si>
  <si>
    <t>Taxi Brussel.les</t>
  </si>
  <si>
    <t>Parlament europeu</t>
  </si>
  <si>
    <t>Tren Brussel.les</t>
  </si>
  <si>
    <t>Expo Centre del Carmen</t>
  </si>
  <si>
    <t>Premi Tabacalera</t>
  </si>
  <si>
    <t>Parking centro</t>
  </si>
  <si>
    <t>Joies bibliogràfiques</t>
  </si>
  <si>
    <t>manifestació Llauradors</t>
  </si>
  <si>
    <t>RDP Dalmau lloguer</t>
  </si>
  <si>
    <t>Entrevista Nasara Davó a les  Corts</t>
  </si>
  <si>
    <t>Bonig alcaldes PP</t>
  </si>
  <si>
    <t>Pilar Lima</t>
  </si>
  <si>
    <t>Galp</t>
  </si>
  <si>
    <t>La Qüestió-</t>
  </si>
  <si>
    <t xml:space="preserve"> 17-02-2020</t>
  </si>
  <si>
    <t>Garaje A. Guimerà</t>
  </si>
  <si>
    <t>Policias salvadors de nadó</t>
  </si>
  <si>
    <t>Delegació de govern</t>
  </si>
  <si>
    <t>Presentació Pilota a Pelai</t>
  </si>
  <si>
    <t>Federació d'hostelers</t>
  </si>
  <si>
    <t>Cas Zaplana</t>
  </si>
  <si>
    <t>Manifestació funcionaris</t>
  </si>
  <si>
    <t>Fundació ADEIT</t>
  </si>
  <si>
    <t>Taxis Milan</t>
  </si>
  <si>
    <t>Atalanta - Valencia cf. Champions League</t>
  </si>
  <si>
    <t>Hotel Astoria</t>
  </si>
  <si>
    <t>Taxa turística</t>
  </si>
  <si>
    <t>Expo Escif</t>
  </si>
  <si>
    <t>Garaje Marvà</t>
  </si>
  <si>
    <t>Presentació "La Fossa"</t>
  </si>
  <si>
    <t>Centre cultural Carme</t>
  </si>
  <si>
    <t>IVAM. Joan Genovés</t>
  </si>
  <si>
    <t>Entrevista Joan Olmos</t>
  </si>
  <si>
    <t>Palau Generalitat. Circuit Motos</t>
  </si>
  <si>
    <t>Ivam ópera rossina</t>
  </si>
  <si>
    <t>Pacma València</t>
  </si>
  <si>
    <t>Alcublas</t>
  </si>
  <si>
    <t>Bar La Rioja</t>
  </si>
  <si>
    <t>Sopar Llevant - reial Madrid</t>
  </si>
  <si>
    <t>Clec Festival</t>
  </si>
  <si>
    <t>Aparcamiento AZA  Colon</t>
  </si>
  <si>
    <t>Llevant UD signatura autografs</t>
  </si>
  <si>
    <t>Concert Saló Còmic</t>
  </si>
  <si>
    <t>Entrevista 8m</t>
  </si>
  <si>
    <t>Jornades PSPV</t>
  </si>
  <si>
    <t>Humans Fest</t>
  </si>
  <si>
    <t>Visita Corts "Monasterio"</t>
  </si>
  <si>
    <t>Pentinats fallers</t>
  </si>
  <si>
    <t>BIDEGI, SA</t>
  </si>
  <si>
    <t>Reial Societat - Valencia cf</t>
  </si>
  <si>
    <t>Mugaburu, sl</t>
  </si>
  <si>
    <t>Contaminació avions</t>
  </si>
  <si>
    <t>Observacio emancipació</t>
  </si>
  <si>
    <t>parking Colon</t>
  </si>
  <si>
    <t>Nova delegada de govern</t>
  </si>
  <si>
    <t>parquing lys</t>
  </si>
  <si>
    <t>Presentació pel.licula invisibles</t>
  </si>
  <si>
    <t>Tanques zona mascletà</t>
  </si>
  <si>
    <t>Aeroprt de Valencia</t>
  </si>
  <si>
    <t>Directe aeroport</t>
  </si>
  <si>
    <t>Parking "San José "</t>
  </si>
  <si>
    <t>La Petxina</t>
  </si>
  <si>
    <t>Roda de premsa Mascletà</t>
  </si>
  <si>
    <t>Ajuntament Falles</t>
  </si>
  <si>
    <t>Catedral de València</t>
  </si>
  <si>
    <t>Avda. del Oest</t>
  </si>
  <si>
    <t>Ajuntament Valeència</t>
  </si>
  <si>
    <t>Reunió Turisme</t>
  </si>
  <si>
    <t>Implante ocular</t>
  </si>
  <si>
    <t>Maria Teresa Mateu</t>
  </si>
  <si>
    <t>Mascarrilles</t>
  </si>
  <si>
    <t>Farmacia Bononad</t>
  </si>
  <si>
    <t>Concentració l'escola pública</t>
  </si>
  <si>
    <t>Presentació Va de dona</t>
  </si>
  <si>
    <t>Roda de premsa PAH</t>
  </si>
  <si>
    <t>Duplex Toni Cantó</t>
  </si>
  <si>
    <t>Friday futura</t>
  </si>
  <si>
    <t>Consell valencia de cultura</t>
  </si>
  <si>
    <t>presentació volta ciclista femenina</t>
  </si>
  <si>
    <t>Acte Ximo puig</t>
  </si>
  <si>
    <t>Aureli Martinez</t>
  </si>
  <si>
    <t>Reunió Mónica Oltra</t>
  </si>
  <si>
    <t>Fashion festivakl</t>
  </si>
  <si>
    <t>Balanç económic marató de València</t>
  </si>
  <si>
    <t>Rdp Diputació</t>
  </si>
  <si>
    <t>Consell Administració EMT</t>
  </si>
  <si>
    <t>Novetats Bromera</t>
  </si>
  <si>
    <t>Hilando  Vidas. Diputació València</t>
  </si>
  <si>
    <t>Sindicats. La Qüestió</t>
  </si>
  <si>
    <t>Parking Centro SA</t>
  </si>
  <si>
    <t>Ernesto Erkaizer</t>
  </si>
  <si>
    <t>Forum Europa</t>
  </si>
  <si>
    <t>Rdp lucia Beamud</t>
  </si>
  <si>
    <t>Entrevista Susana Gisbert</t>
  </si>
  <si>
    <t>Fafemar</t>
  </si>
  <si>
    <t>Fernández de la Vega al col.legi</t>
  </si>
  <si>
    <t>Felipe Gonzalez AVE</t>
  </si>
  <si>
    <t>Taxi Aera València</t>
  </si>
  <si>
    <t>La Qüestió PGM:42</t>
  </si>
  <si>
    <t>Catoliques Feministes</t>
  </si>
  <si>
    <t>estrena "Cuerdas"</t>
  </si>
  <si>
    <t>Informa CV BBVA</t>
  </si>
  <si>
    <t>Seu EMT</t>
  </si>
  <si>
    <t>Generalitat Coronavirus</t>
  </si>
  <si>
    <t xml:space="preserve">Perot Gestión </t>
  </si>
  <si>
    <t>RP Salut Pública</t>
  </si>
  <si>
    <t>Renfe Coronavirus</t>
  </si>
  <si>
    <t>APK92 Aparcamientos</t>
  </si>
  <si>
    <t>repor Genovés</t>
  </si>
  <si>
    <t>Roda de premsa Sanitat</t>
  </si>
  <si>
    <t>Punt docs. Starts ups</t>
  </si>
  <si>
    <t>The Westin</t>
  </si>
  <si>
    <t>Eixida afició del Valencia CF</t>
  </si>
  <si>
    <t>Fals directe compostura falleres</t>
  </si>
  <si>
    <t>Estació Nord</t>
  </si>
  <si>
    <t>joies bibliográfiques</t>
  </si>
  <si>
    <t>Dia de la dona</t>
  </si>
  <si>
    <t>Renta 4</t>
  </si>
  <si>
    <t>Directe Coronavirus</t>
  </si>
  <si>
    <t>Fira Berlin</t>
  </si>
  <si>
    <t>Corona Virus Consumidors</t>
  </si>
  <si>
    <t>Aparcamiento La FE</t>
  </si>
  <si>
    <t>Hospital la Fe</t>
  </si>
  <si>
    <t>Libro Mariano Rajoy</t>
  </si>
  <si>
    <t>RP c's - Corts</t>
  </si>
  <si>
    <t>Mascletà</t>
  </si>
  <si>
    <t>Dones Cristianes</t>
  </si>
  <si>
    <t>Prèvia Mascletà Vertical</t>
  </si>
  <si>
    <t>Trobada academies de cinema</t>
  </si>
  <si>
    <t>Acreditación Fallas</t>
  </si>
  <si>
    <t>Ciutat de les Arts</t>
  </si>
  <si>
    <t>repor Lloguers</t>
  </si>
  <si>
    <t>Arribada Platges Castelló</t>
  </si>
  <si>
    <t>Cómic Valencià</t>
  </si>
  <si>
    <t>Entrevistas Valencià</t>
  </si>
  <si>
    <t>Revista métode</t>
  </si>
  <si>
    <t>El Micalet</t>
  </si>
  <si>
    <t>P.Avda del Oeste</t>
  </si>
  <si>
    <t>Ajuntament València</t>
  </si>
  <si>
    <t>Paseo neptuno</t>
  </si>
  <si>
    <t>Previa Falles</t>
  </si>
  <si>
    <t>Pelai</t>
  </si>
  <si>
    <t>PARAFARMACIA AMPARO</t>
  </si>
  <si>
    <t>Mascaretes</t>
  </si>
  <si>
    <t>Sindicats +Campanya 8M</t>
  </si>
  <si>
    <t>Reunió Consellería agricultura</t>
  </si>
  <si>
    <t>Xiaofei zhu</t>
  </si>
  <si>
    <t>Pilas cámera</t>
  </si>
  <si>
    <t>Grupo damarf</t>
  </si>
  <si>
    <t>IRPH</t>
  </si>
  <si>
    <t>Falles</t>
  </si>
  <si>
    <t>Aparcamiento Avenida</t>
  </si>
  <si>
    <t>Taxa Google</t>
  </si>
  <si>
    <t xml:space="preserve">corona Virus </t>
  </si>
  <si>
    <t>Pressupostos Diputació</t>
  </si>
  <si>
    <t>Inmobles Gilbaeza Moderco</t>
  </si>
  <si>
    <t>Parking San Agustí</t>
  </si>
  <si>
    <t>Plaça Ajuntament Falles</t>
  </si>
  <si>
    <t>Dansa València</t>
  </si>
  <si>
    <t>Rodalies Estació Nord</t>
  </si>
  <si>
    <t>Homes feministes</t>
  </si>
  <si>
    <t>Repor Docs</t>
  </si>
  <si>
    <t>Vista TSJ</t>
  </si>
  <si>
    <t>Ajuntament de Oriola</t>
  </si>
  <si>
    <t>Localització Lonja</t>
  </si>
  <si>
    <t>De Forta a Atocha</t>
  </si>
  <si>
    <t>De Atocha a Forta</t>
  </si>
  <si>
    <t xml:space="preserve">Mercadona </t>
  </si>
  <si>
    <t>F.M.E.D</t>
  </si>
  <si>
    <t>Agències de viatge</t>
  </si>
  <si>
    <t>Rdp Delegació Govern</t>
  </si>
  <si>
    <t>Duplex Matilde Mas</t>
  </si>
  <si>
    <t>Col.legi Influencers</t>
  </si>
  <si>
    <t>Consellería de Sanitat</t>
  </si>
  <si>
    <t>Premis Pepe Miquel</t>
  </si>
  <si>
    <t>Entrevista 8M</t>
  </si>
  <si>
    <t>Entrevistas Carrer</t>
  </si>
  <si>
    <t>Parking Astoria</t>
  </si>
  <si>
    <t>Prèvia Falles</t>
  </si>
  <si>
    <t>Manifestació Hilando Vidas</t>
  </si>
  <si>
    <t>Plaça de San Agustín</t>
  </si>
  <si>
    <t>Previa Mascletà</t>
  </si>
  <si>
    <t>Mascleta</t>
  </si>
  <si>
    <t>Pilota Palacio</t>
  </si>
  <si>
    <t>Guillem de Castro</t>
  </si>
  <si>
    <t>Cavalcada Ninot</t>
  </si>
  <si>
    <t>Ordit Feminista</t>
  </si>
  <si>
    <t>Previa Lluch</t>
  </si>
  <si>
    <t>Maite</t>
  </si>
  <si>
    <t>Jornada dones empresaries</t>
  </si>
  <si>
    <t>Reunió Puig-Agricultores</t>
  </si>
  <si>
    <t>Directe Falles</t>
  </si>
  <si>
    <t>Roda de premsa . Nit Plantà</t>
  </si>
  <si>
    <t>Pla ciutat vella</t>
  </si>
  <si>
    <t>Abalos a l'ave</t>
  </si>
  <si>
    <t>Arribada jugadors Atalanta</t>
  </si>
  <si>
    <t>Copa del Rei Handball</t>
  </si>
  <si>
    <t>enjoy wellness Salamanca</t>
  </si>
  <si>
    <t>Copa de la Reina de basket</t>
  </si>
  <si>
    <t>santa Eulalia</t>
  </si>
  <si>
    <t>Roda de premsa  CCOO + UGT</t>
  </si>
  <si>
    <t>Final copa del Rei Handball</t>
  </si>
  <si>
    <t>Presentació Teatre Principal</t>
  </si>
  <si>
    <t>Hotel Atalanta</t>
  </si>
  <si>
    <t>Rdp Sanitat</t>
  </si>
  <si>
    <t>Reunió Puig + Dalmau + CEV</t>
  </si>
  <si>
    <t>Balcons Mascletà</t>
  </si>
  <si>
    <t>Parking Centro, sa</t>
  </si>
  <si>
    <t>CAFETERÍA AMBIT</t>
  </si>
  <si>
    <t>Menjar Estudi 3.  Coronavirus</t>
  </si>
  <si>
    <t>Alchol 96. Coronavirus</t>
  </si>
  <si>
    <t>HOME LI TIAN SL</t>
  </si>
  <si>
    <t>Gel Redacció</t>
  </si>
  <si>
    <t>àmbit</t>
  </si>
  <si>
    <t>Entrepans Estudi 3</t>
  </si>
  <si>
    <t>Pinturas Jose A Garcia</t>
  </si>
  <si>
    <t>Guants</t>
  </si>
  <si>
    <t>Carrefour</t>
  </si>
  <si>
    <t>Banyetes+ Mocadors. Coronavirus</t>
  </si>
  <si>
    <t>Adela Morales</t>
  </si>
  <si>
    <t>Gel Hidroalcholico</t>
  </si>
  <si>
    <t>Mordisco</t>
  </si>
  <si>
    <t>Dinar Estudi 3</t>
  </si>
  <si>
    <t>Tancament de discoteques</t>
  </si>
  <si>
    <t>aficionats valencia cf</t>
  </si>
  <si>
    <t>València nena wapa</t>
  </si>
  <si>
    <t>Expo Falles</t>
  </si>
  <si>
    <t>Parquing San Agustí</t>
  </si>
  <si>
    <t>Falles Coronavirus</t>
  </si>
  <si>
    <t>València - Atalanta</t>
  </si>
  <si>
    <t>Centre Cultural el Carme</t>
  </si>
  <si>
    <t>Palau Generalitat. Reunió Corona</t>
  </si>
  <si>
    <t>RP Consellería Sanitat</t>
  </si>
  <si>
    <t>Falles 2020</t>
  </si>
  <si>
    <t>duplex Ximo puig</t>
  </si>
  <si>
    <t>Entrevista Julia Sevilla</t>
  </si>
  <si>
    <t>,docs</t>
  </si>
  <si>
    <t>Monica Oltra</t>
  </si>
  <si>
    <t>impacte econòmic</t>
  </si>
  <si>
    <t>FV Futbol</t>
  </si>
  <si>
    <t>Llibre Santiago Posteguillo</t>
  </si>
  <si>
    <t>Coronavirus Falles</t>
  </si>
  <si>
    <t>Federació Valenciana de Futbol</t>
  </si>
  <si>
    <t>Entrevista Informatius</t>
  </si>
  <si>
    <t>8m Dones cristianes</t>
  </si>
  <si>
    <t>Ciutat de la Jústicia</t>
  </si>
  <si>
    <t>Ave madrid-València</t>
  </si>
  <si>
    <t>parking LYs</t>
  </si>
  <si>
    <t>Plaça del'ajuntament</t>
  </si>
  <si>
    <t>Enquestes Carrer</t>
  </si>
  <si>
    <t>Covid-19</t>
  </si>
  <si>
    <t>Presentació Clara Simó</t>
  </si>
  <si>
    <t>Cultura i Coronavirus</t>
  </si>
  <si>
    <t>telpark</t>
  </si>
  <si>
    <t>Coronavirus col.legi Infermers</t>
  </si>
  <si>
    <t>Teletreball</t>
  </si>
  <si>
    <t>Directes ajuntament Valencia</t>
  </si>
  <si>
    <t>València Buida</t>
  </si>
  <si>
    <t>Generalitat</t>
  </si>
  <si>
    <t>Tancament de Botigues</t>
  </si>
  <si>
    <t>palau Generalitat. Reunió Corona</t>
  </si>
  <si>
    <t>Misses sense públic</t>
  </si>
  <si>
    <t>Ora Benidorm</t>
  </si>
  <si>
    <t>Directe migdia</t>
  </si>
  <si>
    <t>Falles-coronavirus</t>
  </si>
  <si>
    <t xml:space="preserve">PAVAPARK </t>
  </si>
  <si>
    <t>Roda de premsa Ajuntament</t>
  </si>
  <si>
    <t>MAKRO</t>
  </si>
  <si>
    <t>Guants de latex</t>
  </si>
  <si>
    <t xml:space="preserve">Guants de latex + </t>
  </si>
  <si>
    <t>san agustin</t>
  </si>
  <si>
    <t>Directe teatre olimpia</t>
  </si>
  <si>
    <t>Aparcament Torrent</t>
  </si>
  <si>
    <t>Tema residència</t>
  </si>
  <si>
    <t>falles</t>
  </si>
  <si>
    <t>mut coronavirus</t>
  </si>
  <si>
    <t>Falles 2021</t>
  </si>
  <si>
    <t>Art del Pa</t>
  </si>
  <si>
    <t>Estudi 3 Informatiu</t>
  </si>
  <si>
    <t>Gravació Estació del Nord</t>
  </si>
  <si>
    <t>Trànsit Aeroport València</t>
  </si>
  <si>
    <t>Activitats essencials</t>
  </si>
  <si>
    <t>oiled&amp;Salt</t>
  </si>
  <si>
    <t>Reportatge AVL</t>
  </si>
  <si>
    <t>Mercado Central</t>
  </si>
  <si>
    <t>Festiplanet</t>
  </si>
  <si>
    <t>RYANAIR</t>
  </si>
  <si>
    <t>Viatge a Marroc</t>
  </si>
  <si>
    <t>Kunststoff-Tecnik</t>
  </si>
  <si>
    <t>fitxes pissarra</t>
  </si>
  <si>
    <t>Efectes Coronavirus</t>
  </si>
  <si>
    <t>Aeroport Coronavirus</t>
  </si>
  <si>
    <t>Directe Generalitat</t>
  </si>
  <si>
    <t>Galeries d'art</t>
  </si>
  <si>
    <t>Maquillatge</t>
  </si>
  <si>
    <t>Aeropuerto de Manises</t>
  </si>
  <si>
    <t>Juan Carlos Climent</t>
  </si>
  <si>
    <t>Compra de Alchol</t>
  </si>
  <si>
    <t>Repartiment de mascaretes</t>
  </si>
  <si>
    <t>ART DEL PA</t>
  </si>
  <si>
    <t>Entrepans estudi 3</t>
  </si>
  <si>
    <t>Pavapark Movilidad, sl</t>
  </si>
  <si>
    <t>Entrevista familia nombrosa</t>
  </si>
  <si>
    <t>Capitania General</t>
  </si>
  <si>
    <t>Entevistes "La Qüestió "</t>
  </si>
  <si>
    <t>MLC Carburantes</t>
  </si>
  <si>
    <t>Guardies Forestals</t>
  </si>
  <si>
    <t>lq</t>
  </si>
  <si>
    <t>Directe Aeroport València</t>
  </si>
  <si>
    <t>Transport Públic</t>
  </si>
  <si>
    <t>Total despeses de la liquidació nº 3</t>
  </si>
  <si>
    <t>Reposició Caixa (03 de març + 11 març  +9 abril)</t>
  </si>
  <si>
    <t>AEROPORT DE VALENCIA</t>
  </si>
  <si>
    <t>Fals directe Aeroport</t>
  </si>
  <si>
    <t>Mercado del Cabañal</t>
  </si>
  <si>
    <t>Decatlon</t>
  </si>
  <si>
    <t>Manifestació Llei del Joc</t>
  </si>
  <si>
    <t>Entrevistes arbitres</t>
  </si>
  <si>
    <t>No rebaixes xicotet comerç</t>
  </si>
  <si>
    <t>Balanç Fase 1</t>
  </si>
  <si>
    <t>Rebaixes xicotet comerç</t>
  </si>
  <si>
    <t>Fase 1</t>
  </si>
  <si>
    <t>Col.legi d'advocats</t>
  </si>
  <si>
    <t>Manifestació VOX</t>
  </si>
  <si>
    <t>Directe Palau Generalitat</t>
  </si>
  <si>
    <t>Coronavirus Gandia</t>
  </si>
  <si>
    <t>La Marina València</t>
  </si>
  <si>
    <t>Renfe Mascaretes</t>
  </si>
  <si>
    <t>Mascaretes Obligatories</t>
  </si>
  <si>
    <t>Marina Valencia</t>
  </si>
  <si>
    <t>Màquines Mascaretes</t>
  </si>
  <si>
    <t>Directe Aeroport Manises</t>
  </si>
  <si>
    <t>Enviament Contracte</t>
  </si>
  <si>
    <t>Exercit a la Petxina</t>
  </si>
  <si>
    <t>Enquestes</t>
  </si>
  <si>
    <t>Entrevistes Podem</t>
  </si>
  <si>
    <t>Gasoil viatge Castelló</t>
  </si>
  <si>
    <t>Art del Pla, sl</t>
  </si>
  <si>
    <t>Entrepans Estudi3</t>
  </si>
  <si>
    <t>Garage A. Guimera</t>
  </si>
  <si>
    <t>Reportatge Gimnasos</t>
  </si>
  <si>
    <t>Scouts</t>
  </si>
  <si>
    <t>Começ Ciutat Vella</t>
  </si>
  <si>
    <t>Protestes Agències de viatge</t>
  </si>
  <si>
    <t>Desnonament C.Vella</t>
  </si>
  <si>
    <t>Dones empresaries</t>
  </si>
  <si>
    <t>Eixida avió comercial</t>
  </si>
  <si>
    <t>Protesstes llei del joc</t>
  </si>
  <si>
    <t>Marina real</t>
  </si>
  <si>
    <t>Directe la Marina</t>
  </si>
  <si>
    <t>Duplex</t>
  </si>
  <si>
    <t>Pymes Artesanals</t>
  </si>
  <si>
    <t>Covid València</t>
  </si>
  <si>
    <t>Escoles d'estiu</t>
  </si>
  <si>
    <t xml:space="preserve">Empark </t>
  </si>
  <si>
    <t>Linea 10 metro</t>
  </si>
  <si>
    <t>Reobertura Galeries d'art</t>
  </si>
  <si>
    <t>Consellería d'habitatge</t>
  </si>
  <si>
    <t>Parkings Lys</t>
  </si>
  <si>
    <t>Protestes advocats</t>
  </si>
  <si>
    <t>jui germans d'Antonio Anglés</t>
  </si>
  <si>
    <t>Ximo Puig minut de silenci</t>
  </si>
  <si>
    <t>falles coronavirus</t>
  </si>
  <si>
    <t>Rickel's</t>
  </si>
  <si>
    <t>Directe la Qüestió</t>
  </si>
  <si>
    <t>La marina Valencia</t>
  </si>
  <si>
    <t>Ingrés en efectiu</t>
  </si>
  <si>
    <t>Reposició de fons</t>
  </si>
  <si>
    <t>Punt docs</t>
  </si>
  <si>
    <t>Parking Centro sa</t>
  </si>
  <si>
    <t>Aparcamiento Aspas</t>
  </si>
  <si>
    <t>Protestes agències viatges</t>
  </si>
  <si>
    <t>Fundació Bancaixa</t>
  </si>
  <si>
    <t>Guies turítiques</t>
  </si>
  <si>
    <t>ACB</t>
  </si>
  <si>
    <t>Campus 2020</t>
  </si>
  <si>
    <t>Art de Pa</t>
  </si>
  <si>
    <t>Dinar operatiu E3</t>
  </si>
  <si>
    <t>Eixida jugadors Vila-real</t>
  </si>
  <si>
    <t>Hotels Valencia F 3·</t>
  </si>
  <si>
    <t>Despertà falles</t>
  </si>
  <si>
    <t>Discoteques Fase 3</t>
  </si>
  <si>
    <t>Fabricar el futur</t>
  </si>
  <si>
    <t>Centro Historic Mercat Central</t>
  </si>
  <si>
    <t>Punt docs. Persones essencials</t>
  </si>
  <si>
    <t>Punt docs. Gravació llançadera</t>
  </si>
  <si>
    <t>MEDISALUD</t>
  </si>
  <si>
    <t>Equips d'ozó</t>
  </si>
  <si>
    <t>economy Mislata</t>
  </si>
  <si>
    <t>Compra de multiusos</t>
  </si>
  <si>
    <t>Piscinas hinchables</t>
  </si>
  <si>
    <t>Cies NO</t>
  </si>
  <si>
    <t>PROP</t>
  </si>
  <si>
    <t>interparking</t>
  </si>
  <si>
    <t>Fals directe Albergue</t>
  </si>
  <si>
    <t>Boda Jardins de Monforte</t>
  </si>
  <si>
    <t>Prèvia Llevant - Sevilla</t>
  </si>
  <si>
    <t>ayto Alboraia</t>
  </si>
  <si>
    <t>Enquestes "La Qüestió"</t>
  </si>
  <si>
    <t>José Andrés, cuiner</t>
  </si>
  <si>
    <t>ETAM</t>
  </si>
  <si>
    <t>Compra de vestuari</t>
  </si>
  <si>
    <t>Minut de silenci</t>
  </si>
  <si>
    <t>Visita Generalitat</t>
  </si>
  <si>
    <t>Entrevista JL Rubio</t>
  </si>
  <si>
    <t>Caritas</t>
  </si>
  <si>
    <t>Expo Bancaixa</t>
  </si>
  <si>
    <t>Carta certificada</t>
  </si>
  <si>
    <t>Ecoturisme Valencia</t>
  </si>
  <si>
    <t>Paseig en Vaixell</t>
  </si>
  <si>
    <t>Bitllet col.laborador. Miquel Ramos</t>
  </si>
  <si>
    <t>sistac ils</t>
  </si>
  <si>
    <t>Tarjeta USB. Punt docs</t>
  </si>
  <si>
    <t>Centres de Salut</t>
  </si>
  <si>
    <t>Declaració Jaraba</t>
  </si>
  <si>
    <t>EixidaVCF</t>
  </si>
  <si>
    <t>DHL</t>
  </si>
  <si>
    <t>Enviament a Anglaterra</t>
  </si>
  <si>
    <t>ORA vALENCIA</t>
  </si>
  <si>
    <t>Seguiment ERTO</t>
  </si>
  <si>
    <t>SAN AGUSTIN</t>
  </si>
  <si>
    <t>Cables USB</t>
  </si>
  <si>
    <t>Moviltik</t>
  </si>
  <si>
    <t>Duplex Pilar Serrano</t>
  </si>
  <si>
    <t>Recursos aeroport</t>
  </si>
  <si>
    <t>Corts Valecnianes. Comissió Dana</t>
  </si>
  <si>
    <t>Hospital Clinic</t>
  </si>
  <si>
    <t>Assegurançes Agencies</t>
  </si>
  <si>
    <t>reunió Puig</t>
  </si>
  <si>
    <t>Comerços oberts</t>
  </si>
  <si>
    <t>repor Dana</t>
  </si>
  <si>
    <t>Directe aeroport Manises</t>
  </si>
  <si>
    <t xml:space="preserve">Calle Chile </t>
  </si>
  <si>
    <t>Entrevista Sprint</t>
  </si>
  <si>
    <t>Llei del menor</t>
  </si>
  <si>
    <t>Carrera Asindown</t>
  </si>
  <si>
    <t>Mesures seguretat Aeroport</t>
  </si>
  <si>
    <t>Roda de premsa Vicent Mompo</t>
  </si>
  <si>
    <t>Talls sobre conciliació</t>
  </si>
  <si>
    <t>Reobertura ciutat de les Arts</t>
  </si>
  <si>
    <t>Pavapark del Oeste</t>
  </si>
  <si>
    <t>Jurat falla de l'ajuntament</t>
  </si>
  <si>
    <t>Cimera Alemanya - Espanya</t>
  </si>
  <si>
    <t>ora Cullera</t>
  </si>
  <si>
    <t>Turistes Cullera</t>
  </si>
  <si>
    <t>Ximo puig. Palau de la Generalitat</t>
  </si>
  <si>
    <t>Sessió Corts</t>
  </si>
  <si>
    <t>Eixida jugadors Valencia</t>
  </si>
  <si>
    <t>aza Ruzafa</t>
  </si>
  <si>
    <t>Roda de premsa Ministra d'afers estrangert</t>
  </si>
  <si>
    <t>Vicealcalde de València</t>
  </si>
  <si>
    <t>Turisme president de la Generalitat</t>
  </si>
  <si>
    <t>Oficinas VCF</t>
  </si>
  <si>
    <t>Restauració cuadre</t>
  </si>
  <si>
    <t>Vols a l'estiu Manises</t>
  </si>
  <si>
    <t>Junta Central Fallera</t>
  </si>
  <si>
    <t>Restauració Valencia</t>
  </si>
  <si>
    <t>Directo Ave</t>
  </si>
  <si>
    <t>Concentració sindicats en les Corts</t>
  </si>
  <si>
    <t>Ajuntament</t>
  </si>
  <si>
    <t>Estrangers</t>
  </si>
  <si>
    <t>Manifestació Social plaça de l'Ajuntament</t>
  </si>
  <si>
    <t>Actes LGTBI</t>
  </si>
  <si>
    <t>Presentació Junta Central Fallera</t>
  </si>
  <si>
    <t>Catering invitados La Qüestió</t>
  </si>
  <si>
    <t>Llogers</t>
  </si>
  <si>
    <t>Manifestació Palau de Justícia</t>
  </si>
  <si>
    <t>Ora Ajuntament</t>
  </si>
  <si>
    <t>Beneficiencia</t>
  </si>
  <si>
    <t>Banc d'aliments</t>
  </si>
  <si>
    <t>Compareixença Alfred Costa Corts</t>
  </si>
  <si>
    <t>Galeries d'art tornen a la normalitat</t>
  </si>
  <si>
    <t>aparcamiento Lys</t>
  </si>
  <si>
    <t>Ple de l'ajuntament</t>
  </si>
  <si>
    <t>Aperlls d'ozó</t>
  </si>
  <si>
    <t>Republicanos</t>
  </si>
  <si>
    <t>Eixida VCF</t>
  </si>
  <si>
    <t>Aglomeraciones zona ocio Marina Real</t>
  </si>
  <si>
    <t>APP Meduses</t>
  </si>
  <si>
    <t>Parking Oceanografico</t>
  </si>
  <si>
    <t>Oceanógrafic</t>
  </si>
  <si>
    <t>Urbana aparcamientos</t>
  </si>
  <si>
    <t>Entrevista Turisme</t>
  </si>
  <si>
    <t>Eixida Llevant Aeroport</t>
  </si>
  <si>
    <t>Casa jueva</t>
  </si>
  <si>
    <t>Erto autonom</t>
  </si>
  <si>
    <t>Façana més estreta d'Europa</t>
  </si>
  <si>
    <t>Roda de premsa centre del Carmen</t>
  </si>
  <si>
    <t>Entrevistes Corts</t>
  </si>
  <si>
    <t>Presentació  poliritmia</t>
  </si>
  <si>
    <t>Coronavirus València</t>
  </si>
  <si>
    <t>Covid Conselleria Jústicia</t>
  </si>
  <si>
    <t>Cooperativisme</t>
  </si>
  <si>
    <t>Expo Fundació Chirivella Soriano</t>
  </si>
  <si>
    <t>acccés universitat</t>
  </si>
  <si>
    <t>Ciutat de Jústicia</t>
  </si>
  <si>
    <t>palau de la Música</t>
  </si>
  <si>
    <t>Ajuntament d'Alboraia</t>
  </si>
  <si>
    <t>Residència Ballesol</t>
  </si>
  <si>
    <t>Ora Xàtiva</t>
  </si>
  <si>
    <t>Biblioteques EVAU</t>
  </si>
  <si>
    <t>Repor Carmelina</t>
  </si>
  <si>
    <t>Corts Junta Síndics</t>
  </si>
  <si>
    <t>Seu PP</t>
  </si>
  <si>
    <t>Proves PAU</t>
  </si>
  <si>
    <t>Congrés PP Valencia</t>
  </si>
  <si>
    <t>Eixida VCF Aeroport</t>
  </si>
  <si>
    <t>Turisme de Creures</t>
  </si>
  <si>
    <t>Concentració Antiracisme</t>
  </si>
  <si>
    <t>Tall Sindicat médic</t>
  </si>
  <si>
    <t>Eixides Aeroport</t>
  </si>
  <si>
    <t>Eixa Llevant Aeroport</t>
  </si>
  <si>
    <t>CEV-Bankia</t>
  </si>
  <si>
    <t>Save de children</t>
  </si>
  <si>
    <t>La FE</t>
  </si>
  <si>
    <t>Ximo Puig La FE</t>
  </si>
  <si>
    <t>oraValencia</t>
  </si>
  <si>
    <t>Russafa escenica</t>
  </si>
  <si>
    <t>Museu Etnologia</t>
  </si>
  <si>
    <t>Dalmau-Vivenda</t>
  </si>
  <si>
    <t>Presentació OH La Cultura</t>
  </si>
  <si>
    <t>Abalos  i Puig</t>
  </si>
  <si>
    <t>Expo Grafiters</t>
  </si>
  <si>
    <t>Ple de Consell</t>
  </si>
  <si>
    <t>Entrevista president Pilota</t>
  </si>
  <si>
    <t>Patronal Centres de Menors</t>
  </si>
  <si>
    <t>Jui Xella</t>
  </si>
  <si>
    <t>Juí Anglés</t>
  </si>
  <si>
    <t>Covid</t>
  </si>
  <si>
    <t>Parking San Agustin</t>
  </si>
  <si>
    <t>reunió Ximo Puig</t>
  </si>
  <si>
    <t>Corts -AVL</t>
  </si>
  <si>
    <t>corts Valencianes</t>
  </si>
  <si>
    <t>Garaje Carmelitas</t>
  </si>
  <si>
    <t>Rastrejadors</t>
  </si>
  <si>
    <t>Presentacióvocabulari AVL</t>
  </si>
  <si>
    <t>Ora</t>
  </si>
  <si>
    <t>Vaga Mir</t>
  </si>
  <si>
    <t>mascaretes</t>
  </si>
  <si>
    <t xml:space="preserve">Mascaretes </t>
  </si>
  <si>
    <t>Immigrantes</t>
  </si>
  <si>
    <t>Salida vcf Aeroport de Manises</t>
  </si>
  <si>
    <t>GarajeGrupo DAMARF</t>
  </si>
  <si>
    <t>Sentim les llibreries</t>
  </si>
  <si>
    <t>Reunió Chimo Puig</t>
  </si>
  <si>
    <t>Tortures Franquistes</t>
  </si>
  <si>
    <t>Roda de premsa Partit Popular</t>
  </si>
  <si>
    <t>Entrevista UGT</t>
  </si>
  <si>
    <t>Entrevista MIR</t>
  </si>
  <si>
    <t>ATP Tenis</t>
  </si>
  <si>
    <t>Coronavirus "La Safor"</t>
  </si>
  <si>
    <t>EL CORTE INGLÉS SA</t>
  </si>
  <si>
    <t>Final Raspall</t>
  </si>
  <si>
    <t>Hospital Clinc</t>
  </si>
  <si>
    <t>Ora Sueca</t>
  </si>
  <si>
    <t>Directe Sueca</t>
  </si>
  <si>
    <t>Homenatge COVID Ajuntament</t>
  </si>
  <si>
    <t>westin</t>
  </si>
  <si>
    <t>Reunió ximo Puig</t>
  </si>
  <si>
    <t>Expo Vidre</t>
  </si>
  <si>
    <t>Alta joiería</t>
  </si>
  <si>
    <t>Raimon Concert</t>
  </si>
  <si>
    <t>Vaga Interins</t>
  </si>
  <si>
    <t>Reunió Morata- Colomer</t>
  </si>
  <si>
    <t>Muvim</t>
  </si>
  <si>
    <t>AUMSA</t>
  </si>
  <si>
    <t xml:space="preserve">Brots Covid </t>
  </si>
  <si>
    <t>Reunió Compromis+ Podem</t>
  </si>
  <si>
    <t>Roda de Premsa Turisme</t>
  </si>
  <si>
    <t>Conselleria de Sanitata</t>
  </si>
  <si>
    <t>Desheredats</t>
  </si>
  <si>
    <t>Entrevista Advocat laboralista</t>
  </si>
  <si>
    <t>Valencia EXP2</t>
  </si>
  <si>
    <t>Corona Sagunt</t>
  </si>
  <si>
    <t>Presentació campionat de Pàdel</t>
  </si>
  <si>
    <t>Estació Metro</t>
  </si>
  <si>
    <t>Tenda del Llevant</t>
  </si>
  <si>
    <t>Tenda del Valencia CF</t>
  </si>
  <si>
    <t>Decret de la llengüa</t>
  </si>
  <si>
    <t>Reunió empresaris oci nocturn</t>
  </si>
  <si>
    <t>Parking Colon</t>
  </si>
  <si>
    <t>Entrevista Inma Sanfeliu</t>
  </si>
  <si>
    <t>RP Isabel Bonig</t>
  </si>
  <si>
    <t>Manifestació Bous</t>
  </si>
  <si>
    <t xml:space="preserve"> 05-08-2020</t>
  </si>
  <si>
    <t>Campanya mascaretes</t>
  </si>
  <si>
    <t>Ora Valenca</t>
  </si>
  <si>
    <t>Consellería Transparencia</t>
  </si>
  <si>
    <t>Tomás Montañana</t>
  </si>
  <si>
    <t>Multiusos Asevi</t>
  </si>
  <si>
    <t>MediaMarkt</t>
  </si>
  <si>
    <t>Cable  USB</t>
  </si>
  <si>
    <t>Globa</t>
  </si>
  <si>
    <t>Plaça de l'Ajuntament"</t>
  </si>
  <si>
    <t>RP Bastidas</t>
  </si>
  <si>
    <t>IVA Perruqueríes</t>
  </si>
  <si>
    <t>Entrevista Futur</t>
  </si>
  <si>
    <t>Consell de joventud</t>
  </si>
  <si>
    <t>RP Joan Ribó</t>
  </si>
  <si>
    <t>Campanes Micalet</t>
  </si>
  <si>
    <t>Brot Covid a Carcer</t>
  </si>
  <si>
    <t>Eliseo Espert</t>
  </si>
  <si>
    <t>Ocio Nocturno</t>
  </si>
  <si>
    <t>Parking La Fe</t>
  </si>
  <si>
    <t>Zeladors la Fe</t>
  </si>
  <si>
    <t>aparcamiento Paseo Neptuno</t>
  </si>
  <si>
    <t>Hosteleria</t>
  </si>
  <si>
    <t>RP PPCV</t>
  </si>
  <si>
    <t>Directe mesures Covid-19</t>
  </si>
  <si>
    <t>parking Centro sa</t>
  </si>
  <si>
    <t>estrena pel.licula</t>
  </si>
  <si>
    <t>Mesures Covid-19</t>
  </si>
  <si>
    <t>Consorcio 2007</t>
  </si>
  <si>
    <t>Directe Prohibició fumar</t>
  </si>
  <si>
    <t>PP Corts</t>
  </si>
  <si>
    <t>Cirona - Elx</t>
  </si>
  <si>
    <t>Grupo Mediasalud slu</t>
  </si>
  <si>
    <t>Aparells d'ozo  cotxes</t>
  </si>
  <si>
    <t>E.S TAROIL PETROLIUM</t>
  </si>
  <si>
    <t>gasoil</t>
  </si>
  <si>
    <t>gravacions</t>
  </si>
  <si>
    <t>Aparcamiento Centre Historic</t>
  </si>
  <si>
    <t>Manifestació Antivalencia cf</t>
  </si>
  <si>
    <t>RP Antonio Sesé</t>
  </si>
  <si>
    <t>Vols internacionals</t>
  </si>
  <si>
    <t>Calor Valencia</t>
  </si>
  <si>
    <t>Concert banda de Lliria</t>
  </si>
  <si>
    <t>Expo Muvim</t>
  </si>
  <si>
    <t>Ocupació Hostelera</t>
  </si>
  <si>
    <t>Manifestació Mir</t>
  </si>
  <si>
    <t>Donació Anónima Biblioteca</t>
  </si>
  <si>
    <t>Pacte Botánic</t>
  </si>
  <si>
    <t>Ora Canet</t>
  </si>
  <si>
    <t>Platja Canet</t>
  </si>
  <si>
    <t>APk92 APARCAMIENTOS</t>
  </si>
  <si>
    <t>Coronavirus Valencia</t>
  </si>
  <si>
    <t xml:space="preserve">X.Puig </t>
  </si>
  <si>
    <t>EPA</t>
  </si>
  <si>
    <t>Entrevista Conseller Dalmau</t>
  </si>
  <si>
    <t>Roda de premsa Bonig</t>
  </si>
  <si>
    <t>AP.AVENIDA</t>
  </si>
  <si>
    <t>Tall de veud'advocat esportiu</t>
  </si>
  <si>
    <t>Conveni Berklee</t>
  </si>
  <si>
    <t>fals directe</t>
  </si>
  <si>
    <t>roda de premsa Paco Camps</t>
  </si>
  <si>
    <t>Dia del llibre</t>
  </si>
  <si>
    <t>Informe Sector Cultural</t>
  </si>
  <si>
    <t>Congreso PP</t>
  </si>
  <si>
    <t>L'umbracle</t>
  </si>
  <si>
    <t>Brots Covid  Cullera</t>
  </si>
  <si>
    <t>Juí Xella</t>
  </si>
  <si>
    <t>Jui jaraba</t>
  </si>
  <si>
    <t>Respiradors Hospitals</t>
  </si>
  <si>
    <t>Angel Guimera</t>
  </si>
  <si>
    <t>Entrevista Stepv</t>
  </si>
  <si>
    <t>Brot Covid Cullera</t>
  </si>
  <si>
    <t>Protestas Mir</t>
  </si>
  <si>
    <t>Superavit ajuntaments</t>
  </si>
  <si>
    <t>Conveni A Punt + Creu roja</t>
  </si>
  <si>
    <t>Entrevista Psicologa</t>
  </si>
  <si>
    <t>Rp plè del Consell</t>
  </si>
  <si>
    <t>Directe Covid-19</t>
  </si>
  <si>
    <t>Comparexença Puig</t>
  </si>
  <si>
    <t>Reaccions pares i professors</t>
  </si>
  <si>
    <t>manifestació Mir</t>
  </si>
  <si>
    <t>Rp Grezzi</t>
  </si>
  <si>
    <t>Ccoo Educació Física</t>
  </si>
  <si>
    <t>Oci Nocturn</t>
  </si>
  <si>
    <t>Partit Popular</t>
  </si>
  <si>
    <t>Oltra - Ribó</t>
  </si>
  <si>
    <t>Consell Sanitat</t>
  </si>
  <si>
    <t>Reunio X.puig</t>
  </si>
  <si>
    <t>Directe marató</t>
  </si>
  <si>
    <t>Garage A guimera</t>
  </si>
  <si>
    <t>Maria del Mar Bonet</t>
  </si>
  <si>
    <t>Parking barrera</t>
  </si>
  <si>
    <t>Rdp Ciudatans</t>
  </si>
  <si>
    <t>Rdp pp</t>
  </si>
  <si>
    <t>Parking Vinatea</t>
  </si>
  <si>
    <t>Proves pcr</t>
  </si>
  <si>
    <t>Rp Mónica Oltra</t>
  </si>
  <si>
    <t>Grupo H.Playa Sa</t>
  </si>
  <si>
    <t>Precarietat actors</t>
  </si>
  <si>
    <t>Concentratacion antitaurina</t>
  </si>
  <si>
    <t>Premis falles</t>
  </si>
  <si>
    <t>Acte Psoe La Petxina</t>
  </si>
  <si>
    <t>Entrevista Diputació</t>
  </si>
  <si>
    <t>Rdp Compromís</t>
  </si>
  <si>
    <t>Avanqua Oceanografic</t>
  </si>
  <si>
    <t>Entrevista Ribó</t>
  </si>
  <si>
    <t>Mural IVAM</t>
  </si>
  <si>
    <t>1 dia de cole</t>
  </si>
  <si>
    <t>Empark Aparcamientos</t>
  </si>
  <si>
    <t>abacus</t>
  </si>
  <si>
    <t>Pissares</t>
  </si>
  <si>
    <t>Petxina</t>
  </si>
  <si>
    <t>Covid 19</t>
  </si>
  <si>
    <t>Residència Lliria</t>
  </si>
  <si>
    <t>Pizarro</t>
  </si>
  <si>
    <t>Fusió Caixank y Bankia</t>
  </si>
  <si>
    <t>Economistes Caixabank</t>
  </si>
  <si>
    <t>Roda de premsa Oltra</t>
  </si>
  <si>
    <t>Ciudadanos</t>
  </si>
  <si>
    <t>FAPEMAR, SA</t>
  </si>
  <si>
    <t>Comerç Centre Ciutat</t>
  </si>
  <si>
    <t>Manifestació Delegació de Govern</t>
  </si>
  <si>
    <t>A.V.I</t>
  </si>
  <si>
    <t>Mar Bonet</t>
  </si>
  <si>
    <t>Caixabank-Bankia</t>
  </si>
  <si>
    <t>Duplex QuiqueMedina</t>
  </si>
  <si>
    <t>Plaça Coronavirus</t>
  </si>
  <si>
    <t>Delegació de Govern</t>
  </si>
  <si>
    <t>Entrevista Cristobal Aguado</t>
  </si>
  <si>
    <t>Vaga d'estudiants</t>
  </si>
  <si>
    <t>Assesors fiscals</t>
  </si>
  <si>
    <t>Frescos Catedral</t>
  </si>
  <si>
    <t>Vacuna Covid</t>
  </si>
  <si>
    <t>Inici curs universitat</t>
  </si>
  <si>
    <t>Directe Ajuntament</t>
  </si>
  <si>
    <t>Entrevista Grezzi</t>
  </si>
  <si>
    <t>Preestrena Pasqual Agulló</t>
  </si>
  <si>
    <t>Tanquen Parcs</t>
  </si>
  <si>
    <t>Roda de premsa de ximo Puig</t>
  </si>
  <si>
    <t>Manolo Mata + Fran ferri</t>
  </si>
  <si>
    <t>RP Maroto + Bonig</t>
  </si>
  <si>
    <t>Alonso Salinas</t>
  </si>
  <si>
    <t>portadocumentos</t>
  </si>
  <si>
    <t>GRAN ALASK</t>
  </si>
  <si>
    <t>Caixa</t>
  </si>
  <si>
    <t>Pgm2</t>
  </si>
  <si>
    <t>Enquesta</t>
  </si>
  <si>
    <t>Sitcher</t>
  </si>
  <si>
    <t>Còpia clau</t>
  </si>
  <si>
    <t>Partyfiesta Aqua</t>
  </si>
  <si>
    <t>Experiment A la Ventura</t>
  </si>
  <si>
    <t>SonidoSolaz</t>
  </si>
  <si>
    <t>Alquiler de 2 Focos</t>
  </si>
  <si>
    <t>ikea</t>
  </si>
  <si>
    <t>Sofas 9 d'octubre</t>
  </si>
  <si>
    <t>Filmoteca de València</t>
  </si>
  <si>
    <t>Consellería polítiques</t>
  </si>
  <si>
    <t>Parkia</t>
  </si>
  <si>
    <t>Turistes Valencia</t>
  </si>
  <si>
    <t>Subhasta Art</t>
  </si>
  <si>
    <t>enquestes</t>
  </si>
  <si>
    <t>Reposició ( 28 Juliol + 16 setembre )</t>
  </si>
  <si>
    <t>LIQUIDACIO 7</t>
  </si>
  <si>
    <t>plaça de la Reina</t>
  </si>
  <si>
    <t>Debat Politica General</t>
  </si>
  <si>
    <t>Festival Iturbi</t>
  </si>
  <si>
    <t>Caixabank</t>
  </si>
  <si>
    <t>Hotel Westing</t>
  </si>
  <si>
    <t>Acte Mestalla</t>
  </si>
  <si>
    <t>A la Ventura</t>
  </si>
  <si>
    <t>Carrera de la Dona</t>
  </si>
  <si>
    <t>Reaccions Conselleria Cultura</t>
  </si>
  <si>
    <t>Escola Valenciana</t>
  </si>
  <si>
    <t>Dia sense cotxes</t>
  </si>
  <si>
    <t>Conveni Caritas</t>
  </si>
  <si>
    <t>Informe joventut</t>
  </si>
  <si>
    <t>Taules Cancer</t>
  </si>
  <si>
    <t>Parcs Tancats</t>
  </si>
  <si>
    <t>Colevisa, slu</t>
  </si>
  <si>
    <t>Expo Antonio Lopez</t>
  </si>
  <si>
    <t>Cortes</t>
  </si>
  <si>
    <t>Ple Ajuntament</t>
  </si>
  <si>
    <t>Renfe</t>
  </si>
  <si>
    <t>Seu Ciudatans</t>
  </si>
  <si>
    <t>Protesta promotores musicales</t>
  </si>
  <si>
    <t>proteses PAH</t>
  </si>
  <si>
    <t>Pares tancats</t>
  </si>
  <si>
    <t>Alerta cultura</t>
  </si>
  <si>
    <t>Mercado Ruzafa</t>
  </si>
  <si>
    <t>Duplex Ruzafa</t>
  </si>
  <si>
    <t>Jui multes</t>
  </si>
  <si>
    <t>jui Cecilia Zafra</t>
  </si>
  <si>
    <t>Obertura de Galeries d'art</t>
  </si>
  <si>
    <t>Reunio Sanitat</t>
  </si>
  <si>
    <t>Mir en TSJCV</t>
  </si>
  <si>
    <t>Russafa escència</t>
  </si>
  <si>
    <t>Conservatoris</t>
  </si>
  <si>
    <t>Art de PA, Sl</t>
  </si>
  <si>
    <t>Catering des de La Banda</t>
  </si>
  <si>
    <t>Bombero-UVE</t>
  </si>
  <si>
    <t>Presentació documental</t>
  </si>
  <si>
    <t>Metges estranguers</t>
  </si>
  <si>
    <t>Acte PP</t>
  </si>
  <si>
    <t>Pavapark  Movilidad</t>
  </si>
  <si>
    <t>Imposició de Bandes</t>
  </si>
  <si>
    <t>Premis l'esport inclusiu</t>
  </si>
  <si>
    <t>Guias Turíticos Vlc</t>
  </si>
  <si>
    <t>Event A punt ONG's</t>
  </si>
  <si>
    <t>Puig. Covid</t>
  </si>
  <si>
    <t xml:space="preserve">Parking Lys </t>
  </si>
  <si>
    <t>Marthon Movistar</t>
  </si>
  <si>
    <t>Parking Mar</t>
  </si>
  <si>
    <t>Expo Ovidi Montllor</t>
  </si>
  <si>
    <t>Rdp Conselleria Sanitat</t>
  </si>
  <si>
    <t>oficinas Sepe</t>
  </si>
  <si>
    <t>Parking Central Guillem de Castro</t>
  </si>
  <si>
    <t>Venda discos vinil</t>
  </si>
  <si>
    <t>APK92</t>
  </si>
  <si>
    <t>Plaza de  la Reina</t>
  </si>
  <si>
    <t>Rodalies</t>
  </si>
  <si>
    <t>Dades Oltra</t>
  </si>
  <si>
    <t>Pcr's Negocis</t>
  </si>
  <si>
    <t>Relacions Socials</t>
  </si>
  <si>
    <t>Entrevista Educació</t>
  </si>
  <si>
    <t>Expo Gaudí</t>
  </si>
  <si>
    <t>Ertos</t>
  </si>
  <si>
    <t>RP  Ribó</t>
  </si>
  <si>
    <t>ertos</t>
  </si>
  <si>
    <t>DIA persones majors</t>
  </si>
  <si>
    <t>Tomas Montañana</t>
  </si>
  <si>
    <t>material neteja cotxes</t>
  </si>
  <si>
    <t>Sala off</t>
  </si>
  <si>
    <t>Directe Palau</t>
  </si>
  <si>
    <t>partida de pilota</t>
  </si>
  <si>
    <t xml:space="preserve"> Protesta Conselleria Sanitat</t>
  </si>
  <si>
    <t>La Nau</t>
  </si>
  <si>
    <t>Tribunal d'aigúes</t>
  </si>
  <si>
    <t>Estacio del Nord</t>
  </si>
  <si>
    <t>Angel Gimera</t>
  </si>
  <si>
    <t>Cosmetics</t>
  </si>
  <si>
    <t>Aza Parking</t>
  </si>
  <si>
    <t>Directe Cacsa</t>
  </si>
  <si>
    <t>llotja valencia</t>
  </si>
  <si>
    <t>parking Centro, SA</t>
  </si>
  <si>
    <t>Aeropuerto de  Valencia</t>
  </si>
  <si>
    <t>Llegada atleta Africano 10000 m</t>
  </si>
  <si>
    <t>Eixida Villarreal</t>
  </si>
  <si>
    <t>Ampliacion de terrazas</t>
  </si>
  <si>
    <t>Incendio Buñol</t>
  </si>
  <si>
    <t>Conselleria de Sanitat</t>
  </si>
  <si>
    <t>eixida Llevant UD</t>
  </si>
  <si>
    <t>Ies Lluis Vives</t>
  </si>
  <si>
    <t>parking Colón</t>
  </si>
  <si>
    <t>Agències de viatges</t>
  </si>
  <si>
    <t>Joan Ribó</t>
  </si>
  <si>
    <t>RDp Ribó</t>
  </si>
  <si>
    <t>Reunió Emt</t>
  </si>
  <si>
    <t>Reunió Corts</t>
  </si>
  <si>
    <t>RR PP Corts</t>
  </si>
  <si>
    <t>Rp Consell</t>
  </si>
  <si>
    <t>Victimes Covid</t>
  </si>
  <si>
    <t>Victimes Covid Umbracle</t>
  </si>
  <si>
    <t>Mercat de Colón</t>
  </si>
  <si>
    <t>Premi de les lletres</t>
  </si>
  <si>
    <t>RP Monica Oltra</t>
  </si>
  <si>
    <t>Concentració Indumentaries</t>
  </si>
  <si>
    <t>EXPO Fotografia</t>
  </si>
  <si>
    <t>Vaga EMT</t>
  </si>
  <si>
    <t>Atletisme 10,000 metres</t>
  </si>
  <si>
    <t>mercado de Ruzafa</t>
  </si>
  <si>
    <t>Teatre Russafa</t>
  </si>
  <si>
    <t>Entrevistes Rafa Bejar</t>
  </si>
  <si>
    <t>Dentix</t>
  </si>
  <si>
    <t>Entrevista ERTO</t>
  </si>
  <si>
    <t>Mercado Colon</t>
  </si>
  <si>
    <t>Marthon localització</t>
  </si>
  <si>
    <t>Guardia fitxatges VCF</t>
  </si>
  <si>
    <t>RP Consellería</t>
  </si>
  <si>
    <t>Valencia</t>
  </si>
  <si>
    <t>LLegada Ave</t>
  </si>
  <si>
    <t>Manifestacio VCF</t>
  </si>
  <si>
    <t>Parking Oeste</t>
  </si>
  <si>
    <t>Il.luminació Ajuntament</t>
  </si>
  <si>
    <t>Entrevista a Chus Gutierrez</t>
  </si>
  <si>
    <t>Concentració armenis</t>
  </si>
  <si>
    <t>Pilota Pelayo</t>
  </si>
  <si>
    <t>Senyera al ajuntament</t>
  </si>
  <si>
    <t>Fals directe Ciutat Arts</t>
  </si>
  <si>
    <t>Parking A.Guimera</t>
  </si>
  <si>
    <t>Mercado Campanar</t>
  </si>
  <si>
    <t>Record 10,000 metres</t>
  </si>
  <si>
    <t>Coronavirus Valecia</t>
  </si>
  <si>
    <t>Homenatge victimas Covid</t>
  </si>
  <si>
    <t>Catering 9 d'otubre</t>
  </si>
  <si>
    <t>Especial 9 d'octubre</t>
  </si>
  <si>
    <t>Ora Denia</t>
  </si>
  <si>
    <t>Dentix Denia</t>
  </si>
  <si>
    <t>Contractes</t>
  </si>
  <si>
    <t>Temes Ajuntament</t>
  </si>
  <si>
    <t>Cafeteria Aremar</t>
  </si>
  <si>
    <t>09 d'octubre</t>
  </si>
  <si>
    <t>Jui Bisexual</t>
  </si>
  <si>
    <t>Valencia esport</t>
  </si>
  <si>
    <t>Cheptesei</t>
  </si>
  <si>
    <t>Oltra</t>
  </si>
  <si>
    <t>Mostra Mediterrani</t>
  </si>
  <si>
    <t>Rp Bonig</t>
  </si>
  <si>
    <t>Expo Algemesí</t>
  </si>
  <si>
    <t>9 D'octubre</t>
  </si>
  <si>
    <t>Burguer King</t>
  </si>
  <si>
    <t>Comida 9 d'octubre</t>
  </si>
  <si>
    <t>Protesta EMT</t>
  </si>
  <si>
    <t>Fusió Caixabank</t>
  </si>
  <si>
    <t>Fusió Bankia</t>
  </si>
  <si>
    <t>C.e.ed</t>
  </si>
  <si>
    <t>Ministre Justicia</t>
  </si>
  <si>
    <t>unió de Llauradors</t>
  </si>
  <si>
    <t>entrevista AVA</t>
  </si>
  <si>
    <t>Rp Dalmau</t>
  </si>
  <si>
    <t>Dia de la Hispanidad</t>
  </si>
  <si>
    <t>Capitania</t>
  </si>
  <si>
    <t>ES BP CAMPANAR</t>
  </si>
  <si>
    <t>Pobresa zero</t>
  </si>
  <si>
    <t>Teresa Broseta</t>
  </si>
  <si>
    <t>Catering visita Ministre d'Agricultura</t>
  </si>
  <si>
    <t>La Tasta Olletes</t>
  </si>
  <si>
    <t>Localització 9 d'otubre</t>
  </si>
  <si>
    <t>Fira Innovació alimentaria</t>
  </si>
  <si>
    <t>UCO</t>
  </si>
  <si>
    <t>Reunió Ministre Planas</t>
  </si>
  <si>
    <t>Premi Nobel</t>
  </si>
  <si>
    <t>Presentació llibre Pau</t>
  </si>
  <si>
    <t>Mercat Colon</t>
  </si>
  <si>
    <t>Covid terrassa</t>
  </si>
  <si>
    <t>Toni Canto</t>
  </si>
  <si>
    <t>Caso maje</t>
  </si>
  <si>
    <t>Dimissio Javi Gracia</t>
  </si>
  <si>
    <t>Tall de veu de Salvador Illa</t>
  </si>
  <si>
    <t>Politica</t>
  </si>
  <si>
    <t>Minifestacio 9 d'octubre</t>
  </si>
  <si>
    <t>Presentació del 9 d'octubre</t>
  </si>
  <si>
    <t>Directe bars El Carmen</t>
  </si>
  <si>
    <t>Concentració Feminista</t>
  </si>
  <si>
    <t>Directe bo Viatge</t>
  </si>
  <si>
    <t>Runcancer Valencia</t>
  </si>
  <si>
    <t>ORA Algemesí</t>
  </si>
  <si>
    <t>Indumentaria Valenciana</t>
  </si>
  <si>
    <t>AVASEN</t>
  </si>
  <si>
    <t>Mascaretes Valencia</t>
  </si>
  <si>
    <t>Pal-art Servicios Valencia, sl</t>
  </si>
  <si>
    <t>Retransmisión Cede</t>
  </si>
  <si>
    <t>Toc de queda</t>
  </si>
  <si>
    <t>OCU</t>
  </si>
  <si>
    <t>Parque Oceanogràfico</t>
  </si>
  <si>
    <t>Nominacions Premis Arts Esceniques</t>
  </si>
  <si>
    <t>Reunió Calero y Bravo</t>
  </si>
  <si>
    <t>Material informatico viaje a USA</t>
  </si>
  <si>
    <t>Pal Art Servicios Valencia</t>
  </si>
  <si>
    <t>Ora Algemesi</t>
  </si>
  <si>
    <t>Covid Algemesi</t>
  </si>
  <si>
    <t>Garaje Talleres Molla</t>
  </si>
  <si>
    <t>Agenda Barceló</t>
  </si>
  <si>
    <t>Mercadona SA</t>
  </si>
  <si>
    <t>film protector microfonos</t>
  </si>
  <si>
    <t>Cas Taula</t>
  </si>
  <si>
    <t>Victimas Covid</t>
  </si>
  <si>
    <t>ora Sueca</t>
  </si>
  <si>
    <t>Entrevista Alegre Design</t>
  </si>
  <si>
    <t>Palau de Valeriola</t>
  </si>
  <si>
    <t>Destro sl</t>
  </si>
  <si>
    <t>Assemblea AERTe</t>
  </si>
  <si>
    <t>D.O vi valencià</t>
  </si>
  <si>
    <t>rodatge Federica Montseny</t>
  </si>
  <si>
    <t>palau de les Arts</t>
  </si>
  <si>
    <t>Tren Xàtiva</t>
  </si>
  <si>
    <t>Concerts tardor</t>
  </si>
  <si>
    <t>Caso Maje</t>
  </si>
  <si>
    <t>Directe Russafa</t>
  </si>
  <si>
    <t>Ple Estat de la Ciutat</t>
  </si>
  <si>
    <t>Trofeu Pilota Bankia</t>
  </si>
  <si>
    <t>Entrevista DR Peset</t>
  </si>
  <si>
    <t>Otra Valencia</t>
  </si>
  <si>
    <t>RP Consellera Bravo</t>
  </si>
  <si>
    <t>Transport interurbà</t>
  </si>
  <si>
    <t>Delegacion Govern</t>
  </si>
  <si>
    <t>Lotería Nadal</t>
  </si>
  <si>
    <t xml:space="preserve">Tribunal </t>
  </si>
  <si>
    <t>Arquebisbat</t>
  </si>
  <si>
    <t>Logopedas Valencia</t>
  </si>
  <si>
    <t>fi de la pesseta</t>
  </si>
  <si>
    <t>Versaores Valencia</t>
  </si>
  <si>
    <t>C.Sanitat</t>
  </si>
  <si>
    <t>Directe TSJ</t>
  </si>
  <si>
    <t>Centre Históric</t>
  </si>
  <si>
    <t>Conferència Presidentes</t>
  </si>
  <si>
    <t>LIQUIDACIO 8</t>
  </si>
  <si>
    <t>reposició (30 D'Octubre )</t>
  </si>
  <si>
    <t xml:space="preserve">Art de Pa </t>
  </si>
  <si>
    <t>Reunió Ejerique amb jutge Joaquim Bosch</t>
  </si>
  <si>
    <t>Catering desde La Banda</t>
  </si>
  <si>
    <t>Catering Estudi 3. RP Pedro Sanchez</t>
  </si>
  <si>
    <t>Toys Levante</t>
  </si>
  <si>
    <t>Mega Figuras</t>
  </si>
  <si>
    <t>Material Técnico y de Oficinas</t>
  </si>
  <si>
    <t>Impresión de plano</t>
  </si>
  <si>
    <t>Gran Alask SL</t>
  </si>
  <si>
    <t>Cartulinas</t>
  </si>
  <si>
    <t>Tipus de mascarilles</t>
  </si>
  <si>
    <t>Pintura esmaltes</t>
  </si>
  <si>
    <t>Juí Emarsa</t>
  </si>
  <si>
    <t>Congrés Aecoc</t>
  </si>
  <si>
    <t>Garaje Mediterráneo</t>
  </si>
  <si>
    <t>Falles Covid</t>
  </si>
  <si>
    <t>FoTur</t>
  </si>
  <si>
    <t>Word Press</t>
  </si>
  <si>
    <t>Entrevista Gloria Claero</t>
  </si>
  <si>
    <t>Arte Construcción</t>
  </si>
  <si>
    <t>Mireia Mollà</t>
  </si>
  <si>
    <t>Antiga Fe de València</t>
  </si>
  <si>
    <t>Sindicats Sanitat</t>
  </si>
  <si>
    <t>Entrevista VCF</t>
  </si>
  <si>
    <t>Pizarro, 12</t>
  </si>
  <si>
    <t>Ple Ajuntament de València</t>
  </si>
  <si>
    <t>Recurs caso Blasco</t>
  </si>
  <si>
    <t>RP Ribó</t>
  </si>
  <si>
    <t>Toc de Queda</t>
  </si>
  <si>
    <t>recepció Ribó Les Abelles</t>
  </si>
  <si>
    <t>CCOO</t>
  </si>
  <si>
    <t>Tribunals</t>
  </si>
  <si>
    <t>comerços Covid</t>
  </si>
  <si>
    <t>Reunió Dalmau-PAH</t>
  </si>
  <si>
    <t>Factura llum</t>
  </si>
  <si>
    <t>Aparcamiento Laffaya e hijos</t>
  </si>
  <si>
    <t>Sindicat medic</t>
  </si>
  <si>
    <t>Entrevista Enric Valls</t>
  </si>
  <si>
    <t>RP Campanya teatre</t>
  </si>
  <si>
    <t>entrevistas carrer</t>
  </si>
  <si>
    <t>parking Severo Ochoa</t>
  </si>
  <si>
    <t>Agència inclusiva</t>
  </si>
  <si>
    <t>Parking Vinatez</t>
  </si>
  <si>
    <t>Rp Maria Medeiros</t>
  </si>
  <si>
    <t>Fundación Navarro</t>
  </si>
  <si>
    <t>AVE</t>
  </si>
  <si>
    <t>Acció Agroalimentaria</t>
  </si>
  <si>
    <t>Entrevista Sandra Gomez</t>
  </si>
  <si>
    <t>Coses a fer abans de morir</t>
  </si>
  <si>
    <t>Concentració COVID 19</t>
  </si>
  <si>
    <t>Marabú</t>
  </si>
  <si>
    <t>Compra Vestido</t>
  </si>
  <si>
    <t>La Nau UV</t>
  </si>
  <si>
    <t>Baló per la llibertat</t>
  </si>
  <si>
    <t>ajudes discapacitat</t>
  </si>
  <si>
    <t>Confinament perimetral</t>
  </si>
  <si>
    <t>Reunió Galiana</t>
  </si>
  <si>
    <t>Reunió Ribo- Oltra</t>
  </si>
  <si>
    <t>roda de premsa de Ximo Puig</t>
  </si>
  <si>
    <t>Sindicats finançament</t>
  </si>
  <si>
    <t>JJ Domine</t>
  </si>
  <si>
    <t>Gravació Felipe sanchez</t>
  </si>
  <si>
    <t>Martín Queralt</t>
  </si>
  <si>
    <t>Caso Marta del Castillo</t>
  </si>
  <si>
    <t>C.A.C</t>
  </si>
  <si>
    <t>cORTS</t>
  </si>
  <si>
    <t>Llibre Gustavino</t>
  </si>
  <si>
    <t>expo Ivam</t>
  </si>
  <si>
    <t>servicios vcl</t>
  </si>
  <si>
    <t>Tall de veu Empresari</t>
  </si>
  <si>
    <t>ES BP LA DEHESA</t>
  </si>
  <si>
    <t>Albufera</t>
  </si>
  <si>
    <t>Corts comissió de pressupostos</t>
  </si>
  <si>
    <t>Talls de veu A la Aventura</t>
  </si>
  <si>
    <t>ORA Lliria</t>
  </si>
  <si>
    <t>Bandes de Lliria</t>
  </si>
  <si>
    <t>Plutges La Ribera</t>
  </si>
  <si>
    <t>Noticies Comarcal</t>
  </si>
  <si>
    <t>Isabel Bonig</t>
  </si>
  <si>
    <t>Entrevista Aigua</t>
  </si>
  <si>
    <t>Restricciones COVID</t>
  </si>
  <si>
    <t>VTR Ocupació Hotelera</t>
  </si>
  <si>
    <t>Ora Ajuntament d'Alzira</t>
  </si>
  <si>
    <t>Plutges Alzira</t>
  </si>
  <si>
    <t>Acte PSPV</t>
  </si>
  <si>
    <t>Venta de vivenda Valenica</t>
  </si>
  <si>
    <t>Manifestacio PAH</t>
  </si>
  <si>
    <t>Calma Beach</t>
  </si>
  <si>
    <t>Tratlon</t>
  </si>
  <si>
    <t>Llegada Real Madrid</t>
  </si>
  <si>
    <t>Trobada per la Pau</t>
  </si>
  <si>
    <t>Compra de Mapa</t>
  </si>
  <si>
    <t>La fe Campanar</t>
  </si>
  <si>
    <t>Acte Pedro Sanchez</t>
  </si>
  <si>
    <t>RDP Bonig</t>
  </si>
  <si>
    <t>President Lambda</t>
  </si>
  <si>
    <t>Librería Patagonia</t>
  </si>
  <si>
    <t>Mapa Comunitat</t>
  </si>
  <si>
    <t xml:space="preserve">LIQUIDACIO 9 </t>
  </si>
  <si>
    <t>Reposició 12 de novembre</t>
  </si>
  <si>
    <t>Esports Pilota. Pelai</t>
  </si>
  <si>
    <t>roda de premsa Juan Echanove</t>
  </si>
  <si>
    <t>Yoys Levante</t>
  </si>
  <si>
    <t>Ajedrez</t>
  </si>
  <si>
    <t>Laffaya e hijos, sl</t>
  </si>
  <si>
    <t>Parking lys</t>
  </si>
  <si>
    <t>Ayuntamiento Valencia PP</t>
  </si>
  <si>
    <t>Actes Victimes Covid</t>
  </si>
  <si>
    <t>Grupo Damarf</t>
  </si>
  <si>
    <t>RDP Ximo Puig</t>
  </si>
  <si>
    <t>q8 Energy Red SLU</t>
  </si>
  <si>
    <t>Jui agressió policia Pego</t>
  </si>
  <si>
    <t>A La Ventura</t>
  </si>
  <si>
    <t>Gran Alask</t>
  </si>
  <si>
    <t>Material Tecnico de Oficinas</t>
  </si>
  <si>
    <t>Parkiing Colón</t>
  </si>
  <si>
    <t>Metro Covid</t>
  </si>
  <si>
    <t>Ajudes Covid</t>
  </si>
  <si>
    <t>Centro Comercial El Teler</t>
  </si>
  <si>
    <t>La NO Fira d'Ontinyent</t>
  </si>
  <si>
    <t>Hospital General</t>
  </si>
  <si>
    <t>Entrevista Andreu Blanes</t>
  </si>
  <si>
    <t>Protesta reisdencia Velluters</t>
  </si>
  <si>
    <t>Nous Horaris</t>
  </si>
  <si>
    <t>Hipoteques Ocu</t>
  </si>
  <si>
    <t>Parking Guimerà</t>
  </si>
  <si>
    <t>Aforaments FGV</t>
  </si>
  <si>
    <t>APk80 Aparcamientos</t>
  </si>
  <si>
    <t>Entrevista Economista</t>
  </si>
  <si>
    <t>Repor Mascaretes</t>
  </si>
  <si>
    <t>Algemesí</t>
  </si>
  <si>
    <t>RP Compromís</t>
  </si>
  <si>
    <t>Parking San Agustin Valencia</t>
  </si>
  <si>
    <t>RP Barceló</t>
  </si>
  <si>
    <t>El dia a Punt</t>
  </si>
  <si>
    <t>Tribunales</t>
  </si>
  <si>
    <t>Subseu Ivam Parc Central</t>
  </si>
  <si>
    <t>Trobada nominats al teatre Principal</t>
  </si>
  <si>
    <t>Recogida aliments</t>
  </si>
  <si>
    <t>Fruita el Perelló</t>
  </si>
  <si>
    <t>Hostelería ajudes</t>
  </si>
  <si>
    <t>Partida Pelaio</t>
  </si>
  <si>
    <t>Black Friday</t>
  </si>
  <si>
    <t>Mercat Centre Historic</t>
  </si>
  <si>
    <t>Dia contra l'obesitat</t>
  </si>
  <si>
    <t>Dia llibreries</t>
  </si>
  <si>
    <t>Corts Pressupostos</t>
  </si>
  <si>
    <t>Seu PPCV</t>
  </si>
  <si>
    <t>Mesures Covid Metro</t>
  </si>
  <si>
    <t>Rodatge Asunción Chirivella</t>
  </si>
  <si>
    <t>Jaume I</t>
  </si>
  <si>
    <t>Ajuntament de Alzira</t>
  </si>
  <si>
    <t>Directe Covid Alzira</t>
  </si>
  <si>
    <t xml:space="preserve"> Plaça de la Reina</t>
  </si>
  <si>
    <t>Entrevista GVA</t>
  </si>
  <si>
    <t>Nou model ciutat</t>
  </si>
  <si>
    <t>Tall de veu Paco Simón</t>
  </si>
  <si>
    <t>Campanya contra agressions a Sanitaris</t>
  </si>
  <si>
    <t>Ple pressupuestos Ajuntament</t>
  </si>
  <si>
    <t>consorcio 2007</t>
  </si>
  <si>
    <t>Mujeres emprendedores</t>
  </si>
  <si>
    <t>Entrevista PCR's</t>
  </si>
  <si>
    <t>Aeropuerto de Valencia</t>
  </si>
  <si>
    <t>Concentració Velluters</t>
  </si>
  <si>
    <t>Parking Centro Cirilo Amoros</t>
  </si>
  <si>
    <t>Directe Compres Nadal</t>
  </si>
  <si>
    <t>Boning</t>
  </si>
  <si>
    <t>AP92</t>
  </si>
  <si>
    <t>Horari Oci Nocturn</t>
  </si>
  <si>
    <t>vtr Aeropuerto</t>
  </si>
  <si>
    <t>Vtr Corts</t>
  </si>
  <si>
    <t>Dte Corts</t>
  </si>
  <si>
    <t>Gala premios audiovisual</t>
  </si>
  <si>
    <t>Agencies de viatges</t>
  </si>
  <si>
    <t>Loteria 2020</t>
  </si>
  <si>
    <t>Oltra residencies</t>
  </si>
  <si>
    <t>Experts Covid</t>
  </si>
  <si>
    <t>Roda de premsa ajuntament</t>
  </si>
  <si>
    <t>Marató Valencia</t>
  </si>
  <si>
    <t>Test farmacies</t>
  </si>
  <si>
    <t>Entrevista jove maltractada</t>
  </si>
  <si>
    <t>Entrevista Rafael Iniesta</t>
  </si>
  <si>
    <t>Protestas Hosteleria</t>
  </si>
  <si>
    <t xml:space="preserve">tall de veu </t>
  </si>
  <si>
    <t>Hostel Westing</t>
  </si>
  <si>
    <t>Coronavirus oci</t>
  </si>
  <si>
    <t>Violacions grupals</t>
  </si>
  <si>
    <t>Restriccions Nadal</t>
  </si>
  <si>
    <t>Directe Terrasses</t>
  </si>
  <si>
    <t>Expo Nena Guapa</t>
  </si>
  <si>
    <t>Talleres Mollà</t>
  </si>
  <si>
    <t>Expo Rei Kwk</t>
  </si>
  <si>
    <t>Reunió Pla de vacunació</t>
  </si>
  <si>
    <t>Mercado</t>
  </si>
  <si>
    <t>Ocio Juvenil</t>
  </si>
  <si>
    <t>Expo Alex francés</t>
  </si>
  <si>
    <t>Parking Público Misericordiosa</t>
  </si>
  <si>
    <t>Pla de vacunació</t>
  </si>
  <si>
    <t>Isabel La catolica</t>
  </si>
  <si>
    <t>Reunió CEV Presidente  Generalitat</t>
  </si>
  <si>
    <t>Concentració Neteja Escoles</t>
  </si>
  <si>
    <t>Pension dones</t>
  </si>
  <si>
    <t>repor Cantaautor</t>
  </si>
  <si>
    <t>Desconvocatoria sector oci</t>
  </si>
  <si>
    <t>Reunión Puig + Empresaris</t>
  </si>
  <si>
    <t>Fals directe</t>
  </si>
  <si>
    <t>Informe Milenieans</t>
  </si>
  <si>
    <t>Tall enquestes</t>
  </si>
  <si>
    <t>Gravación Mercat</t>
  </si>
  <si>
    <t>Estudiants Lluis Vives</t>
  </si>
  <si>
    <t>Ernest Lluch</t>
  </si>
  <si>
    <t>Expo Jose iturbi</t>
  </si>
  <si>
    <t>Cuina oberta</t>
  </si>
  <si>
    <t>Valencia Cuina Oberta</t>
  </si>
  <si>
    <t>Directe Fira artesanía</t>
  </si>
  <si>
    <t>Directe Albert Alonso</t>
  </si>
  <si>
    <t>Protesta Ampa</t>
  </si>
  <si>
    <t>Plans de nadal</t>
  </si>
  <si>
    <t>Comissió compra dolars</t>
  </si>
  <si>
    <t>cvs PHARMACY</t>
  </si>
  <si>
    <t>Paraigues</t>
  </si>
  <si>
    <t>Yellow card</t>
  </si>
  <si>
    <t>Taxi Washington</t>
  </si>
  <si>
    <t>DFHV COMPLAINTS</t>
  </si>
  <si>
    <t>Taxicab</t>
  </si>
  <si>
    <t>Pide Taxi</t>
  </si>
  <si>
    <t>Tornada aeroport</t>
  </si>
  <si>
    <t>Ciudadants</t>
  </si>
  <si>
    <t>Cantautora</t>
  </si>
  <si>
    <t>Tall de Rosa Perez</t>
  </si>
  <si>
    <t>Preparatius Nadal</t>
  </si>
  <si>
    <t>Ribó Novetats Mestalla</t>
  </si>
  <si>
    <t>Crisis Sanitaria</t>
  </si>
  <si>
    <t>LIQUIDACIO 10</t>
  </si>
  <si>
    <t>Remanent (Caixa 9 )</t>
  </si>
  <si>
    <t>Parking Centro Sa</t>
  </si>
  <si>
    <t>Protestas BBVA</t>
  </si>
  <si>
    <t>Parking LYs</t>
  </si>
  <si>
    <t>Brindis Ajuntamiento</t>
  </si>
  <si>
    <t>Ora Xativa</t>
  </si>
  <si>
    <t>Mercat Medieval</t>
  </si>
  <si>
    <t>Ora Sagunto</t>
  </si>
  <si>
    <t>Regal Nadal Sagunt</t>
  </si>
  <si>
    <t>Encesa Llums Nadal</t>
  </si>
  <si>
    <t>Parking Musico Ibars</t>
  </si>
  <si>
    <t>Cavalcada Mislata</t>
  </si>
  <si>
    <t>Ajuntamiento Valencia</t>
  </si>
  <si>
    <t>VCF</t>
  </si>
  <si>
    <t>Projecte fer</t>
  </si>
  <si>
    <t>Anestesiados al Talia</t>
  </si>
  <si>
    <t>Retransmisión Jaume I</t>
  </si>
  <si>
    <t>Delegación Gobierno</t>
  </si>
  <si>
    <t>montaje Jaume I</t>
  </si>
  <si>
    <t>Comerç Sagunto</t>
  </si>
  <si>
    <t>Dia mundial Sida</t>
  </si>
  <si>
    <t>Parking Sorolla</t>
  </si>
  <si>
    <t>Bankia</t>
  </si>
  <si>
    <t>Pilota</t>
  </si>
  <si>
    <t>PAT Comarques &gt;Centrals</t>
  </si>
  <si>
    <t>Eixida Villareal</t>
  </si>
  <si>
    <t>Directo Pedregada</t>
  </si>
  <si>
    <t>Talls de veu carrer</t>
  </si>
  <si>
    <t>Ora Gandia</t>
  </si>
  <si>
    <t>Urbana de aparcamientos</t>
  </si>
  <si>
    <t>RRPP</t>
  </si>
  <si>
    <t>Avda.del Oeste</t>
  </si>
  <si>
    <t>RP Piñero</t>
  </si>
  <si>
    <t>Monlolit residencia</t>
  </si>
  <si>
    <t>zara</t>
  </si>
  <si>
    <t>Vestuario Presentadores</t>
  </si>
  <si>
    <t>Trucco</t>
  </si>
  <si>
    <t>Rotllos de paper cotxes</t>
  </si>
  <si>
    <t>Reunió X.Puig + Oltra</t>
  </si>
  <si>
    <t>Repor d'escacs</t>
  </si>
  <si>
    <t>parking San Agustin</t>
  </si>
  <si>
    <t>Incendi Emt</t>
  </si>
  <si>
    <t>Reunió puig -Barceló</t>
  </si>
  <si>
    <t>Trinquet Pelaio</t>
  </si>
  <si>
    <t>Comerç Carrer Colón</t>
  </si>
  <si>
    <t>Zara</t>
  </si>
  <si>
    <t>Oci Nocturno</t>
  </si>
  <si>
    <t>Maratón</t>
  </si>
  <si>
    <t>Grezzi</t>
  </si>
  <si>
    <t>Residencias Covid</t>
  </si>
  <si>
    <t>Comerç Centre Historic</t>
  </si>
  <si>
    <t>Concentració Funcionaris</t>
  </si>
  <si>
    <t>Estudiants nadal</t>
  </si>
  <si>
    <t>Hidrogen Verd</t>
  </si>
  <si>
    <t>bar Barcas, 7</t>
  </si>
  <si>
    <t>Benimaclet</t>
  </si>
  <si>
    <t>oRa Valencia</t>
  </si>
  <si>
    <t>Entrevista Clinico</t>
  </si>
  <si>
    <t>parking Vinatea</t>
  </si>
  <si>
    <t>Covid-Nadal</t>
  </si>
  <si>
    <t>Okupes Pintor Sorolla</t>
  </si>
  <si>
    <t>Col.legi d'Arquitectes</t>
  </si>
  <si>
    <t>Joves Joiers</t>
  </si>
  <si>
    <t>Encontre directors Rialto</t>
  </si>
  <si>
    <t>Dispositivo Seguretat Nadal</t>
  </si>
  <si>
    <t>Aparcamiento Plaza Canovas</t>
  </si>
  <si>
    <t>Concierto Habitación Roja</t>
  </si>
  <si>
    <t>Expo Galeria Cuatro</t>
  </si>
  <si>
    <t xml:space="preserve"> 14-12-2020</t>
  </si>
  <si>
    <t>Vols Inmigrants</t>
  </si>
  <si>
    <t>Ora Utiel</t>
  </si>
  <si>
    <t>Fals directe Utiel</t>
  </si>
  <si>
    <t>Duplex Gloria Calero</t>
  </si>
  <si>
    <t>Entrevista Elena Bastidas</t>
  </si>
  <si>
    <t>Rp Ana Barcelo</t>
  </si>
  <si>
    <t>Entrevista CEAR</t>
  </si>
  <si>
    <t>Ford</t>
  </si>
  <si>
    <t xml:space="preserve">Compromís </t>
  </si>
  <si>
    <t>Villarreal CF</t>
  </si>
  <si>
    <t>Restauració Sequía Gandia</t>
  </si>
  <si>
    <t xml:space="preserve">Discoteques </t>
  </si>
  <si>
    <t>Raspall. Xeraco</t>
  </si>
  <si>
    <t>Art de Pla</t>
  </si>
  <si>
    <t>Mercat d'Algemesí</t>
  </si>
  <si>
    <t>Rp Generalitat</t>
  </si>
  <si>
    <t>Acte Ajuntament</t>
  </si>
  <si>
    <t>Inversiones Pallas</t>
  </si>
  <si>
    <t>Compres centre comercial</t>
  </si>
  <si>
    <t>Entrevista Atleta</t>
  </si>
  <si>
    <t>Salida VCF</t>
  </si>
  <si>
    <t>Marató de Valencia</t>
  </si>
  <si>
    <t>Dia drets lingüistics</t>
  </si>
  <si>
    <t>Comando Z</t>
  </si>
  <si>
    <t>Fals directe Marató</t>
  </si>
  <si>
    <t>Entrevista Joan Americ</t>
  </si>
  <si>
    <t>Test Saliva</t>
  </si>
  <si>
    <t>Ciudad administrativa</t>
  </si>
  <si>
    <t>RP Toni Cantó</t>
  </si>
  <si>
    <t>Protestes hostelers</t>
  </si>
  <si>
    <t>Desde la Banda</t>
  </si>
  <si>
    <t>Fira polp</t>
  </si>
  <si>
    <t>Entrevista doc</t>
  </si>
  <si>
    <t>Sta Micaela</t>
  </si>
  <si>
    <t>El dia A punt</t>
  </si>
  <si>
    <t>Arif Muhamed BiBI</t>
  </si>
  <si>
    <t>Festiu decompres</t>
  </si>
  <si>
    <t>Agencies viatges</t>
  </si>
  <si>
    <t>cajamar</t>
  </si>
  <si>
    <t>Diferencia moneda extranjera ( dolares )</t>
  </si>
  <si>
    <t>Comisión venta dolares</t>
  </si>
  <si>
    <t>Protestas Cañizares</t>
  </si>
  <si>
    <t>Localizacion La Nau</t>
  </si>
  <si>
    <t>SEITT</t>
  </si>
  <si>
    <t>Copa del Rei Murcia- Levante</t>
  </si>
  <si>
    <t>Copa del Terrasa- VCF</t>
  </si>
  <si>
    <t>Presentacion Final de raspall</t>
  </si>
  <si>
    <t>DOGV</t>
  </si>
  <si>
    <t>Palau Justicia</t>
  </si>
  <si>
    <t>Attica</t>
  </si>
  <si>
    <t>Copa del Rei Terrassa -VCF</t>
  </si>
  <si>
    <t>Toni Cantó</t>
  </si>
  <si>
    <t>Bajo Ulloa</t>
  </si>
  <si>
    <t>Parking</t>
  </si>
  <si>
    <t>Mascaretes Denia</t>
  </si>
  <si>
    <t>Residencia el Carmen</t>
  </si>
  <si>
    <t>Umitec</t>
  </si>
  <si>
    <t>Material oficina A LA VENTURA</t>
  </si>
  <si>
    <t>Ducaval</t>
  </si>
  <si>
    <t>Globo decoració A LA VENTURA</t>
  </si>
  <si>
    <t>Mercat centre Historic</t>
  </si>
  <si>
    <t>Enquesta La Aventura</t>
  </si>
  <si>
    <t>Transport A LA AVENTURA</t>
  </si>
  <si>
    <t>Gran Alaska</t>
  </si>
  <si>
    <t>Demo Maties A LA AVENTURA</t>
  </si>
  <si>
    <t>Suerte Suerte</t>
  </si>
  <si>
    <t>Julio Pardo</t>
  </si>
  <si>
    <t>Repacion Silla Oficina</t>
  </si>
  <si>
    <t>Domino A LA AVENTURA</t>
  </si>
  <si>
    <t>Manifestació món espetacle</t>
  </si>
  <si>
    <t>Paco Camps</t>
  </si>
  <si>
    <t>Loteria</t>
  </si>
  <si>
    <t>Compromis IVAM</t>
  </si>
  <si>
    <t>Estudiants autoconfinats</t>
  </si>
  <si>
    <t>Fotoperiodistas</t>
  </si>
  <si>
    <t>10 años de AVE</t>
  </si>
  <si>
    <t>Catering desde la Banda</t>
  </si>
  <si>
    <t>Directe aeroport Valencia</t>
  </si>
  <si>
    <t>Art de PA</t>
  </si>
  <si>
    <t>Ingrés (30 Nombre  + 15 decembre)</t>
  </si>
  <si>
    <t>LIQUIDACIO 11</t>
  </si>
  <si>
    <t>Remanent (Caixa 10)</t>
  </si>
  <si>
    <t>Ingrés (22 decembre) + (7 Gener)</t>
  </si>
  <si>
    <t>ora Ontinyent</t>
  </si>
  <si>
    <t>Catering Loteria</t>
  </si>
  <si>
    <t>Catering Discurs President</t>
  </si>
  <si>
    <t>Trinquete Pelaio</t>
  </si>
  <si>
    <t>Celebracion fin de año</t>
  </si>
  <si>
    <t>Delegacio Govern</t>
  </si>
  <si>
    <t>Estacio Ave</t>
  </si>
  <si>
    <t>Entrevista Salvador Peiró</t>
  </si>
  <si>
    <t>Fira Llibre Antic</t>
  </si>
  <si>
    <t>Seguretat compres nadalenques</t>
  </si>
  <si>
    <t>Generalitat Brexit</t>
  </si>
  <si>
    <t>Comerç Nadalenc</t>
  </si>
  <si>
    <t>Correos Nadal</t>
  </si>
  <si>
    <t>Entrevista Toni Cantó</t>
  </si>
  <si>
    <t>Entrevista Voro Peiró</t>
  </si>
  <si>
    <t>Rdp Partit popular</t>
  </si>
  <si>
    <t>De reüll</t>
  </si>
  <si>
    <t xml:space="preserve">Taxi </t>
  </si>
  <si>
    <t>Discurs cap d'any</t>
  </si>
  <si>
    <t>Marta Calvo</t>
  </si>
  <si>
    <t>Dr. Waskman</t>
  </si>
  <si>
    <t>Revistas Impresas</t>
  </si>
  <si>
    <t>Localització Generalitat</t>
  </si>
  <si>
    <t>Obres Palau</t>
  </si>
  <si>
    <t>Cues PCR</t>
  </si>
  <si>
    <t>Creu roja</t>
  </si>
  <si>
    <t>Manifestación Agencias de viaje</t>
  </si>
  <si>
    <t>universitat Católica</t>
  </si>
  <si>
    <t>Imatges Centre Ciutat</t>
  </si>
  <si>
    <t>Rio Serpis</t>
  </si>
  <si>
    <t>directe loteria gandia</t>
  </si>
  <si>
    <t>Directe loteria Oliva</t>
  </si>
  <si>
    <t>Campus Nit</t>
  </si>
  <si>
    <t>Video felicitaciones Nadal</t>
  </si>
  <si>
    <t>Impostos</t>
  </si>
  <si>
    <t>Entrevista Bonig</t>
  </si>
  <si>
    <t>Tall Save de children</t>
  </si>
  <si>
    <t>Directo Palau Generalitat</t>
  </si>
  <si>
    <t>Entrevista Sergio Campillo</t>
  </si>
  <si>
    <t>RP Hostelería</t>
  </si>
  <si>
    <t>Discurso Pdte Generalitat</t>
  </si>
  <si>
    <t>Expo</t>
  </si>
  <si>
    <t xml:space="preserve">Generalitat </t>
  </si>
  <si>
    <t>Canal Ferrero</t>
  </si>
  <si>
    <t>Rafael Tabares</t>
  </si>
  <si>
    <t>Teatro Principal</t>
  </si>
  <si>
    <t>Euroglobal</t>
  </si>
  <si>
    <t>Sopars</t>
  </si>
  <si>
    <t>Club de Tiendas</t>
  </si>
  <si>
    <t>Mango</t>
  </si>
  <si>
    <t>Lefties</t>
  </si>
  <si>
    <t>Apk2 Aparcamientos</t>
  </si>
  <si>
    <t>Comerç Centre</t>
  </si>
  <si>
    <t>Compres Nit de Nadal</t>
  </si>
  <si>
    <t>Expo Hung YI</t>
  </si>
  <si>
    <t>Concert almodí</t>
  </si>
  <si>
    <t>Discurs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</si>
</sst>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C0A]_-;\-* #,##0.00\ [$€-C0A]_-;_-* &quot;-&quot;??\ [$€-C0A]_-;_-@_-"/>
    <numFmt numFmtId="166" formatCode="#,##0.00\ &quot;€&quot;"/>
    <numFmt numFmtId="167" formatCode="#,##0.00\ _€"/>
    <numFmt numFmtId="168" formatCode="#,##0.00\ &quot;€&quot;;[Red]#,##0.00\ &quot;€&quot;"/>
    <numFmt numFmtId="169" formatCode="#,##0\ &quot;€&quot;"/>
    <numFmt numFmtId="170" formatCode="_-* #,##0\ [$€-C0A]_-;\-* #,##0\ [$€-C0A]_-;_-* &quot;-&quot;??\ [$€-C0A]_-;_-@_-"/>
    <numFmt numFmtId="171" formatCode="_-* #,##0\ _€_-;\-* #,##0\ _€_-;_-* &quot;-&quot;??\ _€_-;_-@_-"/>
    <numFmt numFmtId="172" formatCode="_-* #,##0\ &quot;€&quot;_-;\-* #,##0\ &quot;€&quot;_-;_-* &quot;-&quot;??\ &quot;€&quot;_-;_-@_-"/>
  </numFmts>
  <fonts count="24" x14ac:knownFonts="1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Border="0" applyProtection="0"/>
    <xf numFmtId="0" fontId="4" fillId="3" borderId="0" applyNumberFormat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270">
    <xf numFmtId="0" fontId="0" fillId="0" borderId="0" xfId="0"/>
    <xf numFmtId="4" fontId="7" fillId="0" borderId="0" xfId="1" applyNumberFormat="1" applyFont="1" applyFill="1" applyAlignment="1"/>
    <xf numFmtId="0" fontId="7" fillId="0" borderId="2" xfId="1" applyNumberFormat="1" applyFont="1" applyFill="1" applyBorder="1" applyAlignment="1"/>
    <xf numFmtId="14" fontId="7" fillId="0" borderId="4" xfId="1" applyNumberFormat="1" applyFont="1" applyFill="1" applyBorder="1" applyAlignment="1"/>
    <xf numFmtId="4" fontId="7" fillId="0" borderId="4" xfId="1" applyNumberFormat="1" applyFont="1" applyFill="1" applyBorder="1" applyAlignment="1"/>
    <xf numFmtId="14" fontId="7" fillId="0" borderId="5" xfId="1" applyNumberFormat="1" applyFont="1" applyFill="1" applyBorder="1" applyAlignment="1"/>
    <xf numFmtId="0" fontId="7" fillId="0" borderId="0" xfId="1" applyNumberFormat="1" applyFont="1" applyFill="1" applyBorder="1" applyAlignment="1"/>
    <xf numFmtId="0" fontId="5" fillId="0" borderId="6" xfId="1" applyNumberFormat="1" applyFont="1" applyFill="1" applyBorder="1" applyAlignment="1"/>
    <xf numFmtId="4" fontId="5" fillId="0" borderId="6" xfId="1" applyNumberFormat="1" applyFont="1" applyFill="1" applyBorder="1" applyAlignment="1"/>
    <xf numFmtId="2" fontId="9" fillId="0" borderId="6" xfId="1" applyNumberFormat="1" applyFont="1" applyFill="1" applyBorder="1" applyAlignment="1"/>
    <xf numFmtId="0" fontId="5" fillId="2" borderId="4" xfId="1" applyNumberFormat="1" applyFont="1" applyFill="1" applyBorder="1" applyAlignment="1">
      <alignment vertical="center" wrapText="1"/>
    </xf>
    <xf numFmtId="4" fontId="7" fillId="2" borderId="4" xfId="1" applyNumberFormat="1" applyFont="1" applyFill="1" applyBorder="1" applyAlignment="1">
      <alignment vertical="center" wrapText="1"/>
    </xf>
    <xf numFmtId="2" fontId="9" fillId="2" borderId="4" xfId="1" applyNumberFormat="1" applyFont="1" applyFill="1" applyBorder="1" applyAlignment="1">
      <alignment vertical="center" wrapText="1"/>
    </xf>
    <xf numFmtId="0" fontId="5" fillId="0" borderId="4" xfId="0" applyFont="1" applyBorder="1"/>
    <xf numFmtId="2" fontId="9" fillId="0" borderId="4" xfId="0" applyNumberFormat="1" applyFont="1" applyBorder="1"/>
    <xf numFmtId="4" fontId="7" fillId="0" borderId="4" xfId="0" applyNumberFormat="1" applyFont="1" applyBorder="1"/>
    <xf numFmtId="0" fontId="7" fillId="0" borderId="4" xfId="0" applyFont="1" applyBorder="1"/>
    <xf numFmtId="0" fontId="8" fillId="0" borderId="4" xfId="0" applyFont="1" applyBorder="1"/>
    <xf numFmtId="14" fontId="7" fillId="2" borderId="4" xfId="1" applyNumberFormat="1" applyFont="1" applyFill="1" applyBorder="1" applyAlignment="1">
      <alignment vertical="center" wrapText="1"/>
    </xf>
    <xf numFmtId="14" fontId="7" fillId="0" borderId="4" xfId="0" applyNumberFormat="1" applyFont="1" applyBorder="1"/>
    <xf numFmtId="14" fontId="5" fillId="0" borderId="7" xfId="1" applyNumberFormat="1" applyFont="1" applyFill="1" applyBorder="1" applyAlignment="1"/>
    <xf numFmtId="14" fontId="7" fillId="2" borderId="7" xfId="1" applyNumberFormat="1" applyFont="1" applyFill="1" applyBorder="1" applyAlignment="1">
      <alignment vertical="center" wrapText="1"/>
    </xf>
    <xf numFmtId="14" fontId="5" fillId="2" borderId="7" xfId="1" applyNumberFormat="1" applyFont="1" applyFill="1" applyBorder="1" applyAlignment="1">
      <alignment vertical="center" wrapText="1"/>
    </xf>
    <xf numFmtId="14" fontId="7" fillId="0" borderId="7" xfId="0" applyNumberFormat="1" applyFont="1" applyBorder="1"/>
    <xf numFmtId="14" fontId="7" fillId="0" borderId="7" xfId="0" applyNumberFormat="1" applyFont="1" applyBorder="1" applyAlignment="1">
      <alignment horizontal="right"/>
    </xf>
    <xf numFmtId="14" fontId="5" fillId="0" borderId="7" xfId="0" applyNumberFormat="1" applyFont="1" applyBorder="1" applyAlignment="1">
      <alignment horizontal="right"/>
    </xf>
    <xf numFmtId="0" fontId="4" fillId="3" borderId="4" xfId="2" applyNumberFormat="1" applyBorder="1" applyAlignment="1">
      <alignment vertical="center" wrapText="1"/>
    </xf>
    <xf numFmtId="14" fontId="5" fillId="0" borderId="8" xfId="1" applyNumberFormat="1" applyFont="1" applyFill="1" applyBorder="1" applyAlignment="1"/>
    <xf numFmtId="4" fontId="4" fillId="3" borderId="4" xfId="2" applyNumberFormat="1" applyBorder="1" applyAlignment="1">
      <alignment horizontal="center" vertical="center" wrapText="1"/>
    </xf>
    <xf numFmtId="2" fontId="4" fillId="3" borderId="4" xfId="2" applyNumberFormat="1" applyBorder="1" applyAlignment="1">
      <alignment horizontal="center" vertical="center" wrapText="1"/>
    </xf>
    <xf numFmtId="0" fontId="5" fillId="0" borderId="0" xfId="1" applyNumberFormat="1" applyFont="1" applyFill="1" applyAlignment="1"/>
    <xf numFmtId="0" fontId="5" fillId="2" borderId="0" xfId="1" applyNumberFormat="1" applyFont="1" applyFill="1" applyAlignment="1"/>
    <xf numFmtId="0" fontId="6" fillId="0" borderId="0" xfId="1" applyNumberFormat="1" applyFont="1" applyFill="1" applyAlignment="1"/>
    <xf numFmtId="0" fontId="6" fillId="2" borderId="0" xfId="1" applyNumberFormat="1" applyFont="1" applyFill="1" applyAlignment="1"/>
    <xf numFmtId="2" fontId="9" fillId="0" borderId="0" xfId="1" applyNumberFormat="1" applyFont="1" applyFill="1" applyAlignment="1"/>
    <xf numFmtId="4" fontId="5" fillId="0" borderId="0" xfId="1" applyNumberFormat="1" applyFont="1" applyFill="1" applyAlignment="1"/>
    <xf numFmtId="2" fontId="5" fillId="0" borderId="0" xfId="1" applyNumberFormat="1" applyFont="1" applyFill="1" applyAlignment="1"/>
    <xf numFmtId="4" fontId="5" fillId="0" borderId="4" xfId="1" applyNumberFormat="1" applyFont="1" applyFill="1" applyBorder="1" applyAlignment="1"/>
    <xf numFmtId="14" fontId="5" fillId="0" borderId="4" xfId="1" applyNumberFormat="1" applyFont="1" applyFill="1" applyBorder="1" applyAlignment="1"/>
    <xf numFmtId="0" fontId="5" fillId="0" borderId="4" xfId="1" applyNumberFormat="1" applyFont="1" applyFill="1" applyBorder="1" applyAlignment="1"/>
    <xf numFmtId="2" fontId="9" fillId="0" borderId="4" xfId="1" applyNumberFormat="1" applyFont="1" applyFill="1" applyBorder="1" applyAlignment="1"/>
    <xf numFmtId="2" fontId="9" fillId="0" borderId="9" xfId="1" applyNumberFormat="1" applyFont="1" applyFill="1" applyBorder="1" applyAlignment="1"/>
    <xf numFmtId="2" fontId="4" fillId="0" borderId="4" xfId="2" applyNumberFormat="1" applyFill="1" applyBorder="1" applyAlignment="1">
      <alignment horizontal="center" vertical="center" wrapText="1"/>
    </xf>
    <xf numFmtId="4" fontId="4" fillId="0" borderId="4" xfId="2" applyNumberFormat="1" applyFill="1" applyBorder="1" applyAlignment="1">
      <alignment horizontal="center" vertical="center" wrapText="1"/>
    </xf>
    <xf numFmtId="2" fontId="4" fillId="0" borderId="7" xfId="2" applyNumberFormat="1" applyFill="1" applyBorder="1" applyAlignment="1">
      <alignment horizontal="center" vertical="center" wrapText="1"/>
    </xf>
    <xf numFmtId="0" fontId="11" fillId="0" borderId="4" xfId="0" applyFont="1" applyBorder="1"/>
    <xf numFmtId="0" fontId="7" fillId="0" borderId="3" xfId="1" applyNumberFormat="1" applyFont="1" applyFill="1" applyBorder="1" applyAlignment="1"/>
    <xf numFmtId="2" fontId="10" fillId="4" borderId="7" xfId="1" applyNumberFormat="1" applyFont="1" applyFill="1" applyBorder="1" applyAlignment="1"/>
    <xf numFmtId="0" fontId="7" fillId="0" borderId="1" xfId="1" applyNumberFormat="1" applyFont="1" applyFill="1" applyBorder="1" applyAlignment="1"/>
    <xf numFmtId="0" fontId="7" fillId="0" borderId="11" xfId="1" applyNumberFormat="1" applyFont="1" applyFill="1" applyBorder="1" applyAlignment="1"/>
    <xf numFmtId="0" fontId="8" fillId="0" borderId="12" xfId="1" applyNumberFormat="1" applyFont="1" applyFill="1" applyBorder="1" applyAlignment="1">
      <alignment horizontal="center"/>
    </xf>
    <xf numFmtId="14" fontId="4" fillId="0" borderId="8" xfId="2" applyNumberForma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vertical="center" wrapText="1"/>
    </xf>
    <xf numFmtId="0" fontId="7" fillId="0" borderId="4" xfId="1" applyNumberFormat="1" applyFont="1" applyFill="1" applyBorder="1" applyAlignment="1"/>
    <xf numFmtId="14" fontId="5" fillId="0" borderId="5" xfId="1" applyNumberFormat="1" applyFont="1" applyFill="1" applyBorder="1" applyAlignment="1"/>
    <xf numFmtId="4" fontId="12" fillId="0" borderId="4" xfId="2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horizontal="center"/>
    </xf>
    <xf numFmtId="14" fontId="13" fillId="0" borderId="4" xfId="0" applyNumberFormat="1" applyFont="1" applyBorder="1"/>
    <xf numFmtId="0" fontId="13" fillId="0" borderId="4" xfId="0" applyFont="1" applyBorder="1"/>
    <xf numFmtId="0" fontId="13" fillId="0" borderId="7" xfId="0" applyFont="1" applyBorder="1"/>
    <xf numFmtId="0" fontId="0" fillId="0" borderId="4" xfId="0" applyBorder="1"/>
    <xf numFmtId="0" fontId="13" fillId="0" borderId="5" xfId="0" applyFont="1" applyBorder="1"/>
    <xf numFmtId="0" fontId="13" fillId="0" borderId="6" xfId="0" applyFont="1" applyBorder="1"/>
    <xf numFmtId="4" fontId="2" fillId="0" borderId="4" xfId="2" applyNumberFormat="1" applyFont="1" applyFill="1" applyBorder="1" applyAlignment="1">
      <alignment horizontal="center" vertical="center" wrapText="1"/>
    </xf>
    <xf numFmtId="14" fontId="13" fillId="0" borderId="6" xfId="0" applyNumberFormat="1" applyFont="1" applyBorder="1"/>
    <xf numFmtId="14" fontId="13" fillId="0" borderId="5" xfId="0" applyNumberFormat="1" applyFont="1" applyBorder="1"/>
    <xf numFmtId="14" fontId="13" fillId="0" borderId="10" xfId="0" applyNumberFormat="1" applyFont="1" applyBorder="1"/>
    <xf numFmtId="2" fontId="14" fillId="4" borderId="7" xfId="0" applyNumberFormat="1" applyFont="1" applyFill="1" applyBorder="1"/>
    <xf numFmtId="14" fontId="13" fillId="6" borderId="4" xfId="0" applyNumberFormat="1" applyFont="1" applyFill="1" applyBorder="1" applyAlignment="1">
      <alignment horizontal="right"/>
    </xf>
    <xf numFmtId="14" fontId="13" fillId="0" borderId="4" xfId="0" applyNumberFormat="1" applyFont="1" applyBorder="1" applyAlignment="1">
      <alignment horizontal="right"/>
    </xf>
    <xf numFmtId="0" fontId="15" fillId="0" borderId="4" xfId="0" applyFont="1" applyBorder="1"/>
    <xf numFmtId="0" fontId="13" fillId="0" borderId="4" xfId="0" applyFont="1" applyBorder="1" applyAlignment="1">
      <alignment horizontal="left"/>
    </xf>
    <xf numFmtId="14" fontId="5" fillId="6" borderId="4" xfId="0" applyNumberFormat="1" applyFont="1" applyFill="1" applyBorder="1" applyAlignment="1">
      <alignment horizontal="right"/>
    </xf>
    <xf numFmtId="0" fontId="5" fillId="6" borderId="4" xfId="0" applyFont="1" applyFill="1" applyBorder="1"/>
    <xf numFmtId="1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/>
    <xf numFmtId="0" fontId="16" fillId="0" borderId="4" xfId="0" applyFont="1" applyBorder="1"/>
    <xf numFmtId="0" fontId="5" fillId="0" borderId="4" xfId="0" applyFont="1" applyBorder="1" applyAlignment="1">
      <alignment horizontal="left"/>
    </xf>
    <xf numFmtId="2" fontId="12" fillId="0" borderId="4" xfId="2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vertical="center"/>
    </xf>
    <xf numFmtId="14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4" fontId="16" fillId="0" borderId="4" xfId="0" applyNumberFormat="1" applyFont="1" applyBorder="1"/>
    <xf numFmtId="4" fontId="1" fillId="0" borderId="4" xfId="2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4" fontId="14" fillId="0" borderId="7" xfId="0" applyNumberFormat="1" applyFont="1" applyBorder="1"/>
    <xf numFmtId="166" fontId="14" fillId="4" borderId="4" xfId="0" applyNumberFormat="1" applyFont="1" applyFill="1" applyBorder="1"/>
    <xf numFmtId="0" fontId="13" fillId="0" borderId="15" xfId="0" applyFont="1" applyFill="1" applyBorder="1"/>
    <xf numFmtId="0" fontId="13" fillId="0" borderId="4" xfId="0" applyFont="1" applyBorder="1" applyAlignment="1">
      <alignment horizontal="right"/>
    </xf>
    <xf numFmtId="14" fontId="13" fillId="0" borderId="0" xfId="0" applyNumberFormat="1" applyFont="1"/>
    <xf numFmtId="0" fontId="13" fillId="0" borderId="4" xfId="0" applyFont="1" applyFill="1" applyBorder="1"/>
    <xf numFmtId="166" fontId="13" fillId="0" borderId="4" xfId="0" applyNumberFormat="1" applyFont="1" applyBorder="1"/>
    <xf numFmtId="166" fontId="13" fillId="0" borderId="7" xfId="0" applyNumberFormat="1" applyFont="1" applyBorder="1"/>
    <xf numFmtId="167" fontId="13" fillId="0" borderId="4" xfId="0" applyNumberFormat="1" applyFont="1" applyBorder="1" applyAlignment="1">
      <alignment horizontal="center"/>
    </xf>
    <xf numFmtId="0" fontId="5" fillId="0" borderId="0" xfId="0" applyFont="1"/>
    <xf numFmtId="167" fontId="5" fillId="0" borderId="0" xfId="0" applyNumberFormat="1" applyFont="1"/>
    <xf numFmtId="167" fontId="5" fillId="0" borderId="4" xfId="0" applyNumberFormat="1" applyFont="1" applyBorder="1" applyAlignment="1">
      <alignment horizontal="center"/>
    </xf>
    <xf numFmtId="0" fontId="13" fillId="0" borderId="4" xfId="0" applyNumberFormat="1" applyFont="1" applyBorder="1"/>
    <xf numFmtId="0" fontId="5" fillId="0" borderId="8" xfId="0" applyFont="1" applyBorder="1"/>
    <xf numFmtId="166" fontId="5" fillId="0" borderId="8" xfId="0" applyNumberFormat="1" applyFont="1" applyBorder="1"/>
    <xf numFmtId="166" fontId="13" fillId="0" borderId="6" xfId="0" applyNumberFormat="1" applyFont="1" applyBorder="1"/>
    <xf numFmtId="0" fontId="13" fillId="0" borderId="8" xfId="0" applyFont="1" applyBorder="1"/>
    <xf numFmtId="166" fontId="13" fillId="0" borderId="8" xfId="0" applyNumberFormat="1" applyFont="1" applyBorder="1"/>
    <xf numFmtId="0" fontId="17" fillId="0" borderId="4" xfId="0" applyFont="1" applyBorder="1"/>
    <xf numFmtId="166" fontId="13" fillId="0" borderId="5" xfId="0" applyNumberFormat="1" applyFont="1" applyBorder="1"/>
    <xf numFmtId="0" fontId="15" fillId="0" borderId="4" xfId="0" applyFont="1" applyBorder="1" applyAlignment="1">
      <alignment horizontal="left"/>
    </xf>
    <xf numFmtId="14" fontId="13" fillId="0" borderId="6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/>
    </xf>
    <xf numFmtId="166" fontId="15" fillId="6" borderId="4" xfId="0" applyNumberFormat="1" applyFont="1" applyFill="1" applyBorder="1"/>
    <xf numFmtId="4" fontId="15" fillId="6" borderId="4" xfId="0" applyNumberFormat="1" applyFont="1" applyFill="1" applyBorder="1"/>
    <xf numFmtId="166" fontId="15" fillId="6" borderId="6" xfId="0" applyNumberFormat="1" applyFont="1" applyFill="1" applyBorder="1"/>
    <xf numFmtId="4" fontId="15" fillId="6" borderId="6" xfId="0" applyNumberFormat="1" applyFont="1" applyFill="1" applyBorder="1"/>
    <xf numFmtId="168" fontId="13" fillId="0" borderId="4" xfId="0" applyNumberFormat="1" applyFont="1" applyBorder="1"/>
    <xf numFmtId="0" fontId="13" fillId="0" borderId="5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0" fillId="0" borderId="7" xfId="0" applyBorder="1"/>
    <xf numFmtId="166" fontId="14" fillId="4" borderId="20" xfId="0" applyNumberFormat="1" applyFont="1" applyFill="1" applyBorder="1"/>
    <xf numFmtId="3" fontId="13" fillId="0" borderId="4" xfId="0" applyNumberFormat="1" applyFont="1" applyBorder="1"/>
    <xf numFmtId="167" fontId="13" fillId="0" borderId="8" xfId="0" applyNumberFormat="1" applyFont="1" applyBorder="1" applyAlignment="1">
      <alignment horizontal="center"/>
    </xf>
    <xf numFmtId="0" fontId="13" fillId="0" borderId="21" xfId="0" applyFont="1" applyBorder="1" applyAlignment="1">
      <alignment horizontal="right"/>
    </xf>
    <xf numFmtId="0" fontId="0" fillId="0" borderId="9" xfId="0" applyBorder="1"/>
    <xf numFmtId="169" fontId="13" fillId="0" borderId="4" xfId="0" applyNumberFormat="1" applyFont="1" applyBorder="1" applyAlignment="1">
      <alignment horizontal="center"/>
    </xf>
    <xf numFmtId="166" fontId="14" fillId="4" borderId="23" xfId="0" applyNumberFormat="1" applyFont="1" applyFill="1" applyBorder="1"/>
    <xf numFmtId="166" fontId="13" fillId="0" borderId="15" xfId="0" applyNumberFormat="1" applyFont="1" applyFill="1" applyBorder="1"/>
    <xf numFmtId="14" fontId="13" fillId="0" borderId="8" xfId="0" applyNumberFormat="1" applyFont="1" applyBorder="1"/>
    <xf numFmtId="14" fontId="13" fillId="0" borderId="21" xfId="0" applyNumberFormat="1" applyFont="1" applyBorder="1"/>
    <xf numFmtId="0" fontId="13" fillId="0" borderId="9" xfId="0" applyFont="1" applyBorder="1"/>
    <xf numFmtId="0" fontId="13" fillId="0" borderId="24" xfId="0" applyFont="1" applyBorder="1"/>
    <xf numFmtId="44" fontId="13" fillId="0" borderId="4" xfId="3" applyFont="1" applyBorder="1" applyAlignment="1">
      <alignment horizontal="center"/>
    </xf>
    <xf numFmtId="44" fontId="13" fillId="0" borderId="8" xfId="3" applyFont="1" applyBorder="1" applyAlignment="1">
      <alignment horizontal="center"/>
    </xf>
    <xf numFmtId="170" fontId="13" fillId="0" borderId="4" xfId="3" applyNumberFormat="1" applyFont="1" applyBorder="1" applyAlignment="1">
      <alignment horizontal="center"/>
    </xf>
    <xf numFmtId="14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0" fontId="0" fillId="0" borderId="0" xfId="0" applyFont="1"/>
    <xf numFmtId="166" fontId="14" fillId="4" borderId="20" xfId="0" applyNumberFormat="1" applyFont="1" applyFill="1" applyBorder="1" applyAlignment="1">
      <alignment horizontal="center"/>
    </xf>
    <xf numFmtId="44" fontId="13" fillId="0" borderId="4" xfId="3" applyFont="1" applyBorder="1"/>
    <xf numFmtId="44" fontId="13" fillId="0" borderId="15" xfId="3" applyFont="1" applyFill="1" applyBorder="1"/>
    <xf numFmtId="14" fontId="13" fillId="0" borderId="8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14" fontId="13" fillId="6" borderId="4" xfId="0" applyNumberFormat="1" applyFont="1" applyFill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1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4" fontId="13" fillId="0" borderId="21" xfId="0" applyNumberFormat="1" applyFont="1" applyBorder="1" applyAlignment="1">
      <alignment horizontal="center"/>
    </xf>
    <xf numFmtId="44" fontId="13" fillId="0" borderId="6" xfId="3" applyFont="1" applyBorder="1"/>
    <xf numFmtId="166" fontId="14" fillId="4" borderId="18" xfId="0" applyNumberFormat="1" applyFont="1" applyFill="1" applyBorder="1"/>
    <xf numFmtId="44" fontId="13" fillId="0" borderId="7" xfId="3" applyFont="1" applyBorder="1"/>
    <xf numFmtId="44" fontId="13" fillId="0" borderId="4" xfId="3" applyFont="1" applyFill="1" applyBorder="1"/>
    <xf numFmtId="0" fontId="13" fillId="0" borderId="29" xfId="0" applyFont="1" applyBorder="1"/>
    <xf numFmtId="14" fontId="13" fillId="0" borderId="15" xfId="0" applyNumberFormat="1" applyFont="1" applyBorder="1"/>
    <xf numFmtId="44" fontId="13" fillId="0" borderId="15" xfId="3" applyFont="1" applyBorder="1" applyAlignment="1">
      <alignment horizontal="center"/>
    </xf>
    <xf numFmtId="44" fontId="13" fillId="0" borderId="6" xfId="3" applyFont="1" applyBorder="1" applyAlignment="1">
      <alignment horizontal="center"/>
    </xf>
    <xf numFmtId="0" fontId="5" fillId="0" borderId="1" xfId="1" applyNumberFormat="1" applyFont="1" applyFill="1" applyBorder="1" applyAlignment="1"/>
    <xf numFmtId="2" fontId="9" fillId="0" borderId="7" xfId="1" applyNumberFormat="1" applyFont="1" applyFill="1" applyBorder="1" applyAlignment="1"/>
    <xf numFmtId="0" fontId="7" fillId="0" borderId="30" xfId="1" applyNumberFormat="1" applyFont="1" applyFill="1" applyBorder="1" applyAlignment="1"/>
    <xf numFmtId="0" fontId="7" fillId="0" borderId="31" xfId="1" applyNumberFormat="1" applyFont="1" applyFill="1" applyBorder="1" applyAlignment="1"/>
    <xf numFmtId="4" fontId="8" fillId="4" borderId="23" xfId="1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Fill="1" applyBorder="1"/>
    <xf numFmtId="164" fontId="0" fillId="0" borderId="4" xfId="4" applyFont="1" applyBorder="1" applyAlignment="1">
      <alignment horizontal="center"/>
    </xf>
    <xf numFmtId="164" fontId="0" fillId="0" borderId="4" xfId="4" applyFont="1" applyBorder="1"/>
    <xf numFmtId="164" fontId="0" fillId="0" borderId="4" xfId="0" applyNumberFormat="1" applyBorder="1"/>
    <xf numFmtId="0" fontId="0" fillId="0" borderId="0" xfId="0" applyFill="1" applyBorder="1"/>
    <xf numFmtId="0" fontId="19" fillId="7" borderId="4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164" fontId="0" fillId="0" borderId="0" xfId="0" applyNumberFormat="1"/>
    <xf numFmtId="0" fontId="9" fillId="0" borderId="1" xfId="1" applyNumberFormat="1" applyFont="1" applyFill="1" applyBorder="1" applyAlignment="1"/>
    <xf numFmtId="0" fontId="9" fillId="0" borderId="4" xfId="1" applyNumberFormat="1" applyFont="1" applyFill="1" applyBorder="1" applyAlignment="1"/>
    <xf numFmtId="4" fontId="9" fillId="0" borderId="4" xfId="1" applyNumberFormat="1" applyFont="1" applyFill="1" applyBorder="1" applyAlignment="1"/>
    <xf numFmtId="0" fontId="6" fillId="0" borderId="0" xfId="0" applyFont="1"/>
    <xf numFmtId="0" fontId="9" fillId="0" borderId="3" xfId="1" applyNumberFormat="1" applyFont="1" applyFill="1" applyBorder="1" applyAlignment="1"/>
    <xf numFmtId="0" fontId="9" fillId="0" borderId="11" xfId="1" applyNumberFormat="1" applyFont="1" applyFill="1" applyBorder="1" applyAlignment="1"/>
    <xf numFmtId="0" fontId="10" fillId="0" borderId="12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/>
    <xf numFmtId="0" fontId="20" fillId="3" borderId="4" xfId="2" applyNumberFormat="1" applyFont="1" applyBorder="1" applyAlignment="1">
      <alignment vertical="center" wrapText="1"/>
    </xf>
    <xf numFmtId="4" fontId="20" fillId="3" borderId="4" xfId="2" applyNumberFormat="1" applyFont="1" applyBorder="1" applyAlignment="1">
      <alignment horizontal="center" vertical="center" wrapText="1"/>
    </xf>
    <xf numFmtId="2" fontId="20" fillId="3" borderId="4" xfId="2" applyNumberFormat="1" applyFont="1" applyBorder="1" applyAlignment="1">
      <alignment horizontal="center" vertical="center" wrapText="1"/>
    </xf>
    <xf numFmtId="0" fontId="9" fillId="0" borderId="13" xfId="1" applyNumberFormat="1" applyFont="1" applyFill="1" applyBorder="1" applyAlignment="1"/>
    <xf numFmtId="0" fontId="9" fillId="0" borderId="6" xfId="1" applyNumberFormat="1" applyFont="1" applyFill="1" applyBorder="1" applyAlignment="1"/>
    <xf numFmtId="4" fontId="20" fillId="0" borderId="6" xfId="2" applyNumberFormat="1" applyFont="1" applyFill="1" applyBorder="1" applyAlignment="1">
      <alignment horizontal="center" vertical="center" wrapText="1"/>
    </xf>
    <xf numFmtId="2" fontId="20" fillId="0" borderId="6" xfId="2" applyNumberFormat="1" applyFont="1" applyFill="1" applyBorder="1" applyAlignment="1">
      <alignment horizontal="center" vertical="center" wrapText="1"/>
    </xf>
    <xf numFmtId="14" fontId="20" fillId="0" borderId="4" xfId="2" applyNumberFormat="1" applyFont="1" applyFill="1" applyBorder="1" applyAlignment="1">
      <alignment vertical="center" wrapText="1"/>
    </xf>
    <xf numFmtId="0" fontId="6" fillId="0" borderId="4" xfId="0" applyFont="1" applyBorder="1"/>
    <xf numFmtId="0" fontId="20" fillId="0" borderId="4" xfId="2" applyNumberFormat="1" applyFont="1" applyFill="1" applyBorder="1" applyAlignment="1">
      <alignment vertical="center" wrapText="1"/>
    </xf>
    <xf numFmtId="4" fontId="20" fillId="0" borderId="4" xfId="2" applyNumberFormat="1" applyFont="1" applyFill="1" applyBorder="1" applyAlignment="1">
      <alignment horizontal="center" vertical="center" wrapText="1"/>
    </xf>
    <xf numFmtId="14" fontId="9" fillId="0" borderId="4" xfId="1" applyNumberFormat="1" applyFont="1" applyFill="1" applyBorder="1" applyAlignment="1"/>
    <xf numFmtId="2" fontId="20" fillId="0" borderId="4" xfId="2" applyNumberFormat="1" applyFont="1" applyFill="1" applyBorder="1" applyAlignment="1">
      <alignment horizontal="right" vertical="center" wrapText="1"/>
    </xf>
    <xf numFmtId="14" fontId="21" fillId="0" borderId="4" xfId="0" applyNumberFormat="1" applyFont="1" applyBorder="1"/>
    <xf numFmtId="0" fontId="21" fillId="0" borderId="4" xfId="0" applyFont="1" applyBorder="1"/>
    <xf numFmtId="0" fontId="21" fillId="0" borderId="15" xfId="0" applyFont="1" applyFill="1" applyBorder="1"/>
    <xf numFmtId="0" fontId="21" fillId="0" borderId="7" xfId="0" applyFont="1" applyBorder="1"/>
    <xf numFmtId="0" fontId="21" fillId="0" borderId="24" xfId="0" applyFont="1" applyFill="1" applyBorder="1"/>
    <xf numFmtId="0" fontId="21" fillId="0" borderId="4" xfId="0" quotePrefix="1" applyFont="1" applyBorder="1"/>
    <xf numFmtId="14" fontId="21" fillId="0" borderId="4" xfId="0" applyNumberFormat="1" applyFont="1" applyBorder="1" applyAlignment="1">
      <alignment horizontal="right"/>
    </xf>
    <xf numFmtId="0" fontId="20" fillId="0" borderId="4" xfId="0" applyFont="1" applyBorder="1"/>
    <xf numFmtId="0" fontId="21" fillId="0" borderId="6" xfId="0" applyFont="1" applyBorder="1"/>
    <xf numFmtId="14" fontId="21" fillId="0" borderId="5" xfId="0" applyNumberFormat="1" applyFont="1" applyBorder="1"/>
    <xf numFmtId="0" fontId="21" fillId="0" borderId="32" xfId="0" applyFont="1" applyBorder="1"/>
    <xf numFmtId="0" fontId="21" fillId="0" borderId="33" xfId="0" applyFont="1" applyBorder="1"/>
    <xf numFmtId="171" fontId="20" fillId="0" borderId="4" xfId="4" applyNumberFormat="1" applyFont="1" applyFill="1" applyBorder="1" applyAlignment="1">
      <alignment horizontal="center" vertical="center" wrapText="1"/>
    </xf>
    <xf numFmtId="14" fontId="21" fillId="0" borderId="6" xfId="0" applyNumberFormat="1" applyFont="1" applyBorder="1"/>
    <xf numFmtId="14" fontId="21" fillId="0" borderId="32" xfId="0" applyNumberFormat="1" applyFont="1" applyBorder="1"/>
    <xf numFmtId="0" fontId="21" fillId="0" borderId="25" xfId="0" applyFont="1" applyBorder="1"/>
    <xf numFmtId="0" fontId="21" fillId="0" borderId="26" xfId="0" applyFont="1" applyBorder="1"/>
    <xf numFmtId="4" fontId="22" fillId="4" borderId="17" xfId="0" applyNumberFormat="1" applyFont="1" applyFill="1" applyBorder="1"/>
    <xf numFmtId="0" fontId="21" fillId="0" borderId="17" xfId="0" applyFont="1" applyBorder="1"/>
    <xf numFmtId="4" fontId="20" fillId="0" borderId="18" xfId="2" applyNumberFormat="1" applyFont="1" applyFill="1" applyBorder="1" applyAlignment="1">
      <alignment horizontal="center" vertical="center" wrapText="1"/>
    </xf>
    <xf numFmtId="0" fontId="21" fillId="0" borderId="0" xfId="0" applyFont="1"/>
    <xf numFmtId="14" fontId="21" fillId="0" borderId="4" xfId="0" applyNumberFormat="1" applyFont="1" applyBorder="1" applyAlignment="1">
      <alignment horizontal="center"/>
    </xf>
    <xf numFmtId="169" fontId="13" fillId="0" borderId="4" xfId="0" applyNumberFormat="1" applyFont="1" applyBorder="1"/>
    <xf numFmtId="0" fontId="6" fillId="4" borderId="0" xfId="0" applyFont="1" applyFill="1"/>
    <xf numFmtId="14" fontId="21" fillId="6" borderId="4" xfId="0" applyNumberFormat="1" applyFont="1" applyFill="1" applyBorder="1"/>
    <xf numFmtId="0" fontId="21" fillId="6" borderId="4" xfId="0" applyFont="1" applyFill="1" applyBorder="1"/>
    <xf numFmtId="0" fontId="21" fillId="6" borderId="7" xfId="0" applyFont="1" applyFill="1" applyBorder="1"/>
    <xf numFmtId="4" fontId="20" fillId="6" borderId="4" xfId="2" applyNumberFormat="1" applyFont="1" applyFill="1" applyBorder="1" applyAlignment="1">
      <alignment horizontal="center" vertical="center" wrapText="1"/>
    </xf>
    <xf numFmtId="0" fontId="6" fillId="6" borderId="0" xfId="0" applyFont="1" applyFill="1"/>
    <xf numFmtId="170" fontId="5" fillId="0" borderId="4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horizontal="right"/>
    </xf>
    <xf numFmtId="14" fontId="5" fillId="6" borderId="27" xfId="0" applyNumberFormat="1" applyFont="1" applyFill="1" applyBorder="1" applyAlignment="1">
      <alignment horizontal="right"/>
    </xf>
    <xf numFmtId="0" fontId="0" fillId="0" borderId="35" xfId="0" applyBorder="1"/>
    <xf numFmtId="4" fontId="10" fillId="0" borderId="20" xfId="0" applyNumberFormat="1" applyFont="1" applyBorder="1"/>
    <xf numFmtId="44" fontId="5" fillId="0" borderId="4" xfId="3" applyFont="1" applyBorder="1" applyAlignment="1">
      <alignment vertical="center"/>
    </xf>
    <xf numFmtId="44" fontId="5" fillId="0" borderId="6" xfId="3" applyFont="1" applyBorder="1" applyAlignment="1">
      <alignment vertical="center"/>
    </xf>
    <xf numFmtId="44" fontId="5" fillId="0" borderId="4" xfId="3" applyFont="1" applyBorder="1" applyAlignment="1">
      <alignment horizontal="center"/>
    </xf>
    <xf numFmtId="44" fontId="16" fillId="0" borderId="4" xfId="3" applyFont="1" applyBorder="1" applyAlignment="1">
      <alignment horizontal="center"/>
    </xf>
    <xf numFmtId="0" fontId="13" fillId="0" borderId="32" xfId="0" applyFont="1" applyBorder="1"/>
    <xf numFmtId="0" fontId="13" fillId="0" borderId="33" xfId="0" applyFont="1" applyBorder="1"/>
    <xf numFmtId="44" fontId="13" fillId="0" borderId="7" xfId="3" applyFont="1" applyBorder="1" applyAlignment="1">
      <alignment horizontal="center"/>
    </xf>
    <xf numFmtId="0" fontId="23" fillId="0" borderId="4" xfId="0" applyFont="1" applyBorder="1"/>
    <xf numFmtId="172" fontId="5" fillId="0" borderId="7" xfId="3" applyNumberFormat="1" applyFont="1" applyBorder="1"/>
    <xf numFmtId="14" fontId="13" fillId="0" borderId="32" xfId="0" applyNumberFormat="1" applyFont="1" applyBorder="1"/>
    <xf numFmtId="44" fontId="13" fillId="0" borderId="33" xfId="3" applyFont="1" applyBorder="1" applyAlignment="1">
      <alignment horizontal="center"/>
    </xf>
    <xf numFmtId="4" fontId="14" fillId="0" borderId="20" xfId="0" applyNumberFormat="1" applyFont="1" applyBorder="1"/>
    <xf numFmtId="4" fontId="12" fillId="0" borderId="6" xfId="2" applyNumberFormat="1" applyFont="1" applyFill="1" applyBorder="1" applyAlignment="1">
      <alignment horizontal="center" vertical="center" wrapText="1"/>
    </xf>
    <xf numFmtId="4" fontId="12" fillId="0" borderId="0" xfId="2" applyNumberFormat="1" applyFont="1" applyFill="1" applyBorder="1" applyAlignment="1">
      <alignment horizontal="center" vertical="center" wrapText="1"/>
    </xf>
    <xf numFmtId="0" fontId="5" fillId="0" borderId="21" xfId="0" applyFont="1" applyBorder="1"/>
    <xf numFmtId="166" fontId="8" fillId="4" borderId="28" xfId="0" applyNumberFormat="1" applyFont="1" applyFill="1" applyBorder="1"/>
    <xf numFmtId="4" fontId="0" fillId="0" borderId="0" xfId="0" applyNumberFormat="1"/>
    <xf numFmtId="166" fontId="5" fillId="0" borderId="0" xfId="0" applyNumberFormat="1" applyFont="1"/>
    <xf numFmtId="166" fontId="0" fillId="0" borderId="0" xfId="0" applyNumberFormat="1"/>
    <xf numFmtId="2" fontId="13" fillId="0" borderId="4" xfId="0" applyNumberFormat="1" applyFont="1" applyBorder="1" applyAlignment="1">
      <alignment horizontal="center"/>
    </xf>
    <xf numFmtId="0" fontId="8" fillId="5" borderId="5" xfId="1" applyNumberFormat="1" applyFont="1" applyFill="1" applyBorder="1" applyAlignment="1">
      <alignment horizontal="center"/>
    </xf>
    <xf numFmtId="0" fontId="8" fillId="5" borderId="10" xfId="1" applyNumberFormat="1" applyFont="1" applyFill="1" applyBorder="1" applyAlignment="1">
      <alignment horizontal="center"/>
    </xf>
    <xf numFmtId="0" fontId="8" fillId="4" borderId="16" xfId="1" applyNumberFormat="1" applyFont="1" applyFill="1" applyBorder="1" applyAlignment="1">
      <alignment horizontal="center"/>
    </xf>
    <xf numFmtId="0" fontId="8" fillId="4" borderId="19" xfId="1" applyNumberFormat="1" applyFont="1" applyFill="1" applyBorder="1" applyAlignment="1">
      <alignment horizontal="center"/>
    </xf>
    <xf numFmtId="0" fontId="10" fillId="5" borderId="5" xfId="1" applyNumberFormat="1" applyFont="1" applyFill="1" applyBorder="1" applyAlignment="1">
      <alignment horizontal="center"/>
    </xf>
    <xf numFmtId="0" fontId="10" fillId="5" borderId="10" xfId="1" applyNumberFormat="1" applyFont="1" applyFill="1" applyBorder="1" applyAlignment="1">
      <alignment horizontal="center"/>
    </xf>
    <xf numFmtId="0" fontId="22" fillId="4" borderId="26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</cellXfs>
  <cellStyles count="5">
    <cellStyle name="60% - Énfasis2" xfId="2" builtinId="36"/>
    <cellStyle name="Excel Built-in Normal" xfId="1" xr:uid="{00000000-0005-0000-0000-000001000000}"/>
    <cellStyle name="Millares" xfId="4" builtinId="3"/>
    <cellStyle name="Moneda" xfId="3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110</xdr:row>
      <xdr:rowOff>142875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74104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504825</xdr:colOff>
      <xdr:row>109</xdr:row>
      <xdr:rowOff>142875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74104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115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7410450" y="2040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110</xdr:row>
      <xdr:rowOff>142875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74104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108</xdr:row>
      <xdr:rowOff>142875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4104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110</xdr:row>
      <xdr:rowOff>142875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74104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504825</xdr:colOff>
      <xdr:row>107</xdr:row>
      <xdr:rowOff>142875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4104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179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74104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275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74104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398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7410450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95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7410450" y="1983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5"/>
  <sheetViews>
    <sheetView workbookViewId="0">
      <selection activeCell="K19" sqref="K19"/>
    </sheetView>
  </sheetViews>
  <sheetFormatPr baseColWidth="10" defaultColWidth="10.5" defaultRowHeight="15.75" x14ac:dyDescent="0.25"/>
  <cols>
    <col min="1" max="1" width="10.75" style="2" customWidth="1"/>
    <col min="2" max="2" width="9.625" style="2" customWidth="1"/>
    <col min="3" max="3" width="24.625" style="2" customWidth="1"/>
    <col min="4" max="4" width="37" style="6" customWidth="1"/>
    <col min="5" max="5" width="7.25" style="1" customWidth="1"/>
    <col min="6" max="6" width="7" style="34" customWidth="1"/>
    <col min="7" max="7" width="8.75" style="1" customWidth="1"/>
    <col min="8" max="16384" width="10.5" style="30"/>
  </cols>
  <sheetData>
    <row r="1" spans="1:8" x14ac:dyDescent="0.25">
      <c r="A1" s="48"/>
      <c r="B1" s="248" t="s">
        <v>8</v>
      </c>
      <c r="C1" s="249"/>
      <c r="D1" s="53"/>
      <c r="E1" s="4"/>
      <c r="F1" s="40"/>
      <c r="G1" s="4"/>
    </row>
    <row r="2" spans="1:8" x14ac:dyDescent="0.25">
      <c r="A2" s="46"/>
      <c r="B2" s="49"/>
      <c r="C2" s="50" t="s">
        <v>10</v>
      </c>
      <c r="E2" s="4"/>
      <c r="F2" s="40"/>
      <c r="G2" s="4"/>
    </row>
    <row r="3" spans="1:8" ht="45" x14ac:dyDescent="0.25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8" ht="15" x14ac:dyDescent="0.25">
      <c r="C4" s="158" t="s">
        <v>1480</v>
      </c>
      <c r="D4" s="53"/>
      <c r="E4" s="43"/>
      <c r="F4" s="42"/>
      <c r="G4" s="43">
        <v>613.1</v>
      </c>
    </row>
    <row r="5" spans="1:8" ht="15" x14ac:dyDescent="0.25">
      <c r="A5" s="51"/>
      <c r="B5" s="51"/>
      <c r="C5" s="45" t="s">
        <v>1620</v>
      </c>
      <c r="D5" s="52"/>
      <c r="E5" s="37"/>
      <c r="F5" s="42"/>
      <c r="G5" s="43">
        <v>1000</v>
      </c>
    </row>
    <row r="6" spans="1:8" x14ac:dyDescent="0.25">
      <c r="A6" s="38">
        <v>43838</v>
      </c>
      <c r="B6" s="38">
        <v>43840</v>
      </c>
      <c r="C6" s="45" t="s">
        <v>835</v>
      </c>
      <c r="D6" s="40" t="s">
        <v>1481</v>
      </c>
      <c r="E6" s="37">
        <v>117.92</v>
      </c>
      <c r="F6" s="44"/>
      <c r="G6" s="43">
        <f>G5+G4-E6</f>
        <v>1495.1799999999998</v>
      </c>
    </row>
    <row r="7" spans="1:8" x14ac:dyDescent="0.25">
      <c r="A7" s="27">
        <v>43841</v>
      </c>
      <c r="B7" s="27">
        <v>43841</v>
      </c>
      <c r="C7" s="39" t="s">
        <v>107</v>
      </c>
      <c r="D7" s="39" t="s">
        <v>1482</v>
      </c>
      <c r="E7" s="37">
        <v>1.2</v>
      </c>
      <c r="F7" s="41"/>
      <c r="G7" s="43">
        <f t="shared" ref="G7:G70" si="0">G6-E7</f>
        <v>1493.9799999999998</v>
      </c>
    </row>
    <row r="8" spans="1:8" x14ac:dyDescent="0.25">
      <c r="A8" s="38">
        <v>43842</v>
      </c>
      <c r="B8" s="38">
        <v>43842</v>
      </c>
      <c r="C8" s="7" t="s">
        <v>1483</v>
      </c>
      <c r="D8" s="7" t="s">
        <v>1482</v>
      </c>
      <c r="E8" s="8">
        <v>1.9</v>
      </c>
      <c r="F8" s="9"/>
      <c r="G8" s="43">
        <f t="shared" si="0"/>
        <v>1492.0799999999997</v>
      </c>
    </row>
    <row r="9" spans="1:8" ht="15.95" customHeight="1" x14ac:dyDescent="0.25">
      <c r="A9" s="38">
        <v>43842</v>
      </c>
      <c r="B9" s="38">
        <v>43477</v>
      </c>
      <c r="C9" s="45" t="s">
        <v>1484</v>
      </c>
      <c r="D9" s="39" t="s">
        <v>37</v>
      </c>
      <c r="E9" s="37">
        <v>5.15</v>
      </c>
      <c r="F9" s="40"/>
      <c r="G9" s="43">
        <f t="shared" si="0"/>
        <v>1486.9299999999996</v>
      </c>
      <c r="H9" s="35"/>
    </row>
    <row r="10" spans="1:8" ht="15.95" customHeight="1" x14ac:dyDescent="0.25">
      <c r="A10" s="38">
        <v>43842</v>
      </c>
      <c r="B10" s="38">
        <v>43477</v>
      </c>
      <c r="C10" s="45" t="s">
        <v>87</v>
      </c>
      <c r="D10" s="39" t="s">
        <v>1485</v>
      </c>
      <c r="E10" s="37">
        <v>1.25</v>
      </c>
      <c r="F10" s="40"/>
      <c r="G10" s="43">
        <f t="shared" si="0"/>
        <v>1485.6799999999996</v>
      </c>
      <c r="H10" s="35"/>
    </row>
    <row r="11" spans="1:8" ht="15.95" customHeight="1" x14ac:dyDescent="0.25">
      <c r="A11" s="38">
        <v>43842</v>
      </c>
      <c r="B11" s="38">
        <v>43477</v>
      </c>
      <c r="C11" s="45" t="s">
        <v>87</v>
      </c>
      <c r="D11" s="39" t="s">
        <v>1485</v>
      </c>
      <c r="E11" s="37">
        <v>5</v>
      </c>
      <c r="F11" s="40"/>
      <c r="G11" s="43">
        <f t="shared" si="0"/>
        <v>1480.6799999999996</v>
      </c>
      <c r="H11" s="35"/>
    </row>
    <row r="12" spans="1:8" ht="15.95" customHeight="1" x14ac:dyDescent="0.25">
      <c r="A12" s="38">
        <v>43839</v>
      </c>
      <c r="B12" s="38">
        <v>43842</v>
      </c>
      <c r="C12" s="39" t="s">
        <v>107</v>
      </c>
      <c r="D12" s="39" t="s">
        <v>1486</v>
      </c>
      <c r="E12" s="37">
        <v>0.9</v>
      </c>
      <c r="F12" s="40"/>
      <c r="G12" s="43">
        <f t="shared" si="0"/>
        <v>1479.7799999999995</v>
      </c>
      <c r="H12" s="35"/>
    </row>
    <row r="13" spans="1:8" ht="15.95" customHeight="1" x14ac:dyDescent="0.25">
      <c r="A13" s="38">
        <v>43840</v>
      </c>
      <c r="B13" s="20">
        <v>43840</v>
      </c>
      <c r="C13" s="39" t="s">
        <v>107</v>
      </c>
      <c r="D13" s="39" t="s">
        <v>1487</v>
      </c>
      <c r="E13" s="37">
        <v>0.5</v>
      </c>
      <c r="F13" s="40"/>
      <c r="G13" s="43">
        <f t="shared" si="0"/>
        <v>1479.2799999999995</v>
      </c>
      <c r="H13" s="35"/>
    </row>
    <row r="14" spans="1:8" ht="15.95" customHeight="1" x14ac:dyDescent="0.25">
      <c r="A14" s="38">
        <v>43839</v>
      </c>
      <c r="B14" s="20">
        <v>43839</v>
      </c>
      <c r="C14" s="39" t="s">
        <v>1488</v>
      </c>
      <c r="D14" s="39" t="s">
        <v>1489</v>
      </c>
      <c r="E14" s="37">
        <v>1.8</v>
      </c>
      <c r="F14" s="40"/>
      <c r="G14" s="43">
        <f t="shared" si="0"/>
        <v>1477.4799999999996</v>
      </c>
      <c r="H14" s="35"/>
    </row>
    <row r="15" spans="1:8" ht="15.95" customHeight="1" x14ac:dyDescent="0.25">
      <c r="A15" s="38">
        <v>43838</v>
      </c>
      <c r="B15" s="20">
        <v>43838</v>
      </c>
      <c r="C15" s="39" t="s">
        <v>689</v>
      </c>
      <c r="D15" s="39" t="s">
        <v>1490</v>
      </c>
      <c r="E15" s="37">
        <v>2.5499999999999998</v>
      </c>
      <c r="F15" s="40"/>
      <c r="G15" s="43">
        <f t="shared" si="0"/>
        <v>1474.9299999999996</v>
      </c>
      <c r="H15" s="35"/>
    </row>
    <row r="16" spans="1:8" ht="15.95" customHeight="1" x14ac:dyDescent="0.25">
      <c r="A16" s="38">
        <v>43840</v>
      </c>
      <c r="B16" s="20">
        <v>43840</v>
      </c>
      <c r="C16" s="39" t="s">
        <v>109</v>
      </c>
      <c r="D16" s="39" t="s">
        <v>1491</v>
      </c>
      <c r="E16" s="37">
        <v>6.05</v>
      </c>
      <c r="F16" s="40"/>
      <c r="G16" s="43">
        <f t="shared" si="0"/>
        <v>1468.8799999999997</v>
      </c>
      <c r="H16" s="35"/>
    </row>
    <row r="17" spans="1:26" ht="15.95" customHeight="1" x14ac:dyDescent="0.25">
      <c r="A17" s="38">
        <v>43840</v>
      </c>
      <c r="B17" s="20">
        <v>43840</v>
      </c>
      <c r="C17" s="39" t="s">
        <v>1492</v>
      </c>
      <c r="D17" s="39" t="s">
        <v>1493</v>
      </c>
      <c r="E17" s="37">
        <v>1.25</v>
      </c>
      <c r="F17" s="40"/>
      <c r="G17" s="43">
        <f t="shared" si="0"/>
        <v>1467.6299999999997</v>
      </c>
      <c r="H17" s="35"/>
    </row>
    <row r="18" spans="1:26" ht="15.95" customHeight="1" x14ac:dyDescent="0.25">
      <c r="A18" s="38">
        <v>43840</v>
      </c>
      <c r="B18" s="20">
        <v>43840</v>
      </c>
      <c r="C18" s="39" t="s">
        <v>107</v>
      </c>
      <c r="D18" s="39" t="s">
        <v>1494</v>
      </c>
      <c r="E18" s="37">
        <v>1</v>
      </c>
      <c r="F18" s="40"/>
      <c r="G18" s="43">
        <f t="shared" si="0"/>
        <v>1466.6299999999997</v>
      </c>
      <c r="H18" s="35"/>
    </row>
    <row r="19" spans="1:26" ht="15.95" customHeight="1" x14ac:dyDescent="0.25">
      <c r="A19" s="38">
        <v>43840</v>
      </c>
      <c r="B19" s="20">
        <v>43840</v>
      </c>
      <c r="C19" s="39" t="s">
        <v>83</v>
      </c>
      <c r="D19" s="39" t="s">
        <v>381</v>
      </c>
      <c r="E19" s="37">
        <v>4.3</v>
      </c>
      <c r="F19" s="40"/>
      <c r="G19" s="43">
        <f t="shared" si="0"/>
        <v>1462.3299999999997</v>
      </c>
      <c r="H19" s="35"/>
    </row>
    <row r="20" spans="1:26" ht="15.95" customHeight="1" x14ac:dyDescent="0.25">
      <c r="A20" s="38">
        <v>43838</v>
      </c>
      <c r="B20" s="20">
        <v>43838</v>
      </c>
      <c r="C20" s="39" t="s">
        <v>107</v>
      </c>
      <c r="D20" s="39" t="s">
        <v>1495</v>
      </c>
      <c r="E20" s="37">
        <v>0.6</v>
      </c>
      <c r="F20" s="40"/>
      <c r="G20" s="43">
        <f t="shared" si="0"/>
        <v>1461.7299999999998</v>
      </c>
      <c r="H20" s="35"/>
    </row>
    <row r="21" spans="1:26" ht="15.95" customHeight="1" x14ac:dyDescent="0.25">
      <c r="A21" s="38">
        <v>43836</v>
      </c>
      <c r="B21" s="20">
        <v>43836</v>
      </c>
      <c r="C21" s="39" t="s">
        <v>122</v>
      </c>
      <c r="D21" s="39" t="s">
        <v>1496</v>
      </c>
      <c r="E21" s="37">
        <v>2.65</v>
      </c>
      <c r="F21" s="40"/>
      <c r="G21" s="43">
        <f t="shared" si="0"/>
        <v>1459.0799999999997</v>
      </c>
      <c r="H21" s="35"/>
    </row>
    <row r="22" spans="1:26" ht="15.95" customHeight="1" x14ac:dyDescent="0.25">
      <c r="A22" s="38">
        <v>43831</v>
      </c>
      <c r="B22" s="20">
        <v>43831</v>
      </c>
      <c r="C22" s="39" t="s">
        <v>1497</v>
      </c>
      <c r="D22" s="39" t="s">
        <v>1498</v>
      </c>
      <c r="E22" s="37">
        <v>4.7</v>
      </c>
      <c r="F22" s="40"/>
      <c r="G22" s="43">
        <f t="shared" si="0"/>
        <v>1454.3799999999997</v>
      </c>
      <c r="H22" s="35"/>
    </row>
    <row r="23" spans="1:26" ht="15.95" customHeight="1" x14ac:dyDescent="0.25">
      <c r="A23" s="38">
        <v>43838</v>
      </c>
      <c r="B23" s="20">
        <v>43838</v>
      </c>
      <c r="C23" s="39" t="s">
        <v>72</v>
      </c>
      <c r="D23" s="39" t="s">
        <v>1499</v>
      </c>
      <c r="E23" s="37">
        <v>5.85</v>
      </c>
      <c r="F23" s="40"/>
      <c r="G23" s="43">
        <f t="shared" si="0"/>
        <v>1448.5299999999997</v>
      </c>
      <c r="H23" s="35"/>
    </row>
    <row r="24" spans="1:26" ht="15.95" customHeight="1" x14ac:dyDescent="0.25">
      <c r="A24" s="38">
        <v>43834</v>
      </c>
      <c r="B24" s="20">
        <v>43834</v>
      </c>
      <c r="C24" s="39" t="s">
        <v>456</v>
      </c>
      <c r="D24" s="39" t="s">
        <v>1500</v>
      </c>
      <c r="E24" s="37">
        <v>35.950000000000003</v>
      </c>
      <c r="F24" s="40"/>
      <c r="G24" s="43">
        <f t="shared" si="0"/>
        <v>1412.5799999999997</v>
      </c>
      <c r="H24" s="35"/>
    </row>
    <row r="25" spans="1:26" ht="15.95" customHeight="1" x14ac:dyDescent="0.25">
      <c r="A25" s="38">
        <v>43837</v>
      </c>
      <c r="B25" s="20">
        <v>43837</v>
      </c>
      <c r="C25" s="39" t="s">
        <v>1501</v>
      </c>
      <c r="D25" s="39" t="s">
        <v>23</v>
      </c>
      <c r="E25" s="37">
        <v>1.9</v>
      </c>
      <c r="F25" s="40"/>
      <c r="G25" s="43">
        <f t="shared" si="0"/>
        <v>1410.6799999999996</v>
      </c>
      <c r="H25" s="35"/>
    </row>
    <row r="26" spans="1:26" ht="15.95" customHeight="1" x14ac:dyDescent="0.25">
      <c r="A26" s="38">
        <v>43837</v>
      </c>
      <c r="B26" s="20">
        <v>43837</v>
      </c>
      <c r="C26" s="39" t="s">
        <v>500</v>
      </c>
      <c r="D26" s="39" t="s">
        <v>100</v>
      </c>
      <c r="E26" s="37">
        <v>8.0500000000000007</v>
      </c>
      <c r="F26" s="40"/>
      <c r="G26" s="43">
        <f t="shared" si="0"/>
        <v>1402.6299999999997</v>
      </c>
      <c r="H26" s="35"/>
    </row>
    <row r="27" spans="1:26" s="31" customFormat="1" ht="15.95" customHeight="1" x14ac:dyDescent="0.25">
      <c r="A27" s="38">
        <v>43837</v>
      </c>
      <c r="B27" s="20">
        <v>43837</v>
      </c>
      <c r="C27" s="39" t="s">
        <v>1502</v>
      </c>
      <c r="D27" s="39" t="s">
        <v>100</v>
      </c>
      <c r="E27" s="37">
        <v>3.25</v>
      </c>
      <c r="F27" s="40"/>
      <c r="G27" s="43">
        <f t="shared" si="0"/>
        <v>1399.3799999999997</v>
      </c>
      <c r="H27" s="35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31" customFormat="1" ht="15.95" customHeight="1" x14ac:dyDescent="0.25">
      <c r="A28" s="38">
        <v>43837</v>
      </c>
      <c r="B28" s="20">
        <v>43837</v>
      </c>
      <c r="C28" s="39" t="s">
        <v>107</v>
      </c>
      <c r="D28" s="39" t="s">
        <v>100</v>
      </c>
      <c r="E28" s="37">
        <v>0.75</v>
      </c>
      <c r="F28" s="40"/>
      <c r="G28" s="43">
        <f t="shared" si="0"/>
        <v>1398.6299999999997</v>
      </c>
      <c r="H28" s="35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s="31" customFormat="1" ht="15.95" customHeight="1" x14ac:dyDescent="0.25">
      <c r="A29" s="38">
        <v>43833</v>
      </c>
      <c r="B29" s="20">
        <v>43833</v>
      </c>
      <c r="C29" s="39" t="s">
        <v>87</v>
      </c>
      <c r="D29" s="39" t="s">
        <v>252</v>
      </c>
      <c r="E29" s="37">
        <v>2.75</v>
      </c>
      <c r="F29" s="40"/>
      <c r="G29" s="43">
        <f t="shared" si="0"/>
        <v>1395.8799999999997</v>
      </c>
      <c r="H29" s="35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31" customFormat="1" ht="15.95" customHeight="1" x14ac:dyDescent="0.25">
      <c r="A30" s="38">
        <v>43835</v>
      </c>
      <c r="B30" s="20">
        <v>43835</v>
      </c>
      <c r="C30" s="39" t="s">
        <v>130</v>
      </c>
      <c r="D30" s="39" t="s">
        <v>1503</v>
      </c>
      <c r="E30" s="37">
        <v>3.85</v>
      </c>
      <c r="F30" s="40"/>
      <c r="G30" s="43">
        <f t="shared" si="0"/>
        <v>1392.0299999999997</v>
      </c>
      <c r="H30" s="35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s="31" customFormat="1" ht="15.95" customHeight="1" x14ac:dyDescent="0.25">
      <c r="A31" s="18">
        <v>43838</v>
      </c>
      <c r="B31" s="21">
        <v>43838</v>
      </c>
      <c r="C31" s="10" t="s">
        <v>130</v>
      </c>
      <c r="D31" s="39" t="s">
        <v>165</v>
      </c>
      <c r="E31" s="11">
        <v>6.6</v>
      </c>
      <c r="F31" s="12"/>
      <c r="G31" s="43">
        <f t="shared" si="0"/>
        <v>1385.4299999999998</v>
      </c>
      <c r="H31" s="35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s="33" customFormat="1" ht="15.95" customHeight="1" x14ac:dyDescent="0.25">
      <c r="A32" s="18">
        <v>43834</v>
      </c>
      <c r="B32" s="21">
        <v>43834</v>
      </c>
      <c r="C32" s="10" t="s">
        <v>107</v>
      </c>
      <c r="D32" s="10" t="s">
        <v>1504</v>
      </c>
      <c r="E32" s="11">
        <v>1</v>
      </c>
      <c r="F32" s="12"/>
      <c r="G32" s="43">
        <f t="shared" si="0"/>
        <v>1384.4299999999998</v>
      </c>
      <c r="H32" s="3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33" customFormat="1" x14ac:dyDescent="0.25">
      <c r="A33" s="18">
        <v>43833</v>
      </c>
      <c r="B33" s="21">
        <v>43833</v>
      </c>
      <c r="C33" s="10" t="s">
        <v>1505</v>
      </c>
      <c r="D33" s="10" t="s">
        <v>1506</v>
      </c>
      <c r="E33" s="11">
        <v>5.2</v>
      </c>
      <c r="F33" s="12"/>
      <c r="G33" s="43">
        <f t="shared" si="0"/>
        <v>1379.2299999999998</v>
      </c>
      <c r="H33" s="35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32" customFormat="1" x14ac:dyDescent="0.25">
      <c r="A34" s="18">
        <v>43831</v>
      </c>
      <c r="B34" s="22">
        <v>43831</v>
      </c>
      <c r="C34" s="10" t="s">
        <v>80</v>
      </c>
      <c r="D34" s="10" t="s">
        <v>1507</v>
      </c>
      <c r="E34" s="11">
        <v>3.3</v>
      </c>
      <c r="F34" s="12"/>
      <c r="G34" s="43">
        <f t="shared" si="0"/>
        <v>1375.9299999999998</v>
      </c>
      <c r="H34" s="35"/>
    </row>
    <row r="35" spans="1:26" s="32" customFormat="1" x14ac:dyDescent="0.25">
      <c r="A35" s="18">
        <v>43834</v>
      </c>
      <c r="B35" s="21">
        <v>43834</v>
      </c>
      <c r="C35" s="10" t="s">
        <v>253</v>
      </c>
      <c r="D35" s="10" t="s">
        <v>1509</v>
      </c>
      <c r="E35" s="11">
        <v>2.35</v>
      </c>
      <c r="F35" s="12"/>
      <c r="G35" s="43">
        <f t="shared" si="0"/>
        <v>1373.58</v>
      </c>
      <c r="H35" s="35"/>
    </row>
    <row r="36" spans="1:26" s="32" customFormat="1" x14ac:dyDescent="0.25">
      <c r="A36" s="19">
        <v>43835</v>
      </c>
      <c r="B36" s="23">
        <v>43835</v>
      </c>
      <c r="C36" s="13" t="s">
        <v>1510</v>
      </c>
      <c r="D36" s="13" t="s">
        <v>1511</v>
      </c>
      <c r="E36" s="11">
        <v>7.2</v>
      </c>
      <c r="F36" s="14"/>
      <c r="G36" s="43">
        <f t="shared" si="0"/>
        <v>1366.3799999999999</v>
      </c>
      <c r="H36" s="35"/>
    </row>
    <row r="37" spans="1:26" s="32" customFormat="1" x14ac:dyDescent="0.25">
      <c r="A37" s="19">
        <v>43834</v>
      </c>
      <c r="B37" s="23">
        <v>43834</v>
      </c>
      <c r="C37" s="13" t="s">
        <v>500</v>
      </c>
      <c r="D37" s="13" t="s">
        <v>1512</v>
      </c>
      <c r="E37" s="11">
        <v>5.45</v>
      </c>
      <c r="F37" s="14"/>
      <c r="G37" s="43">
        <f t="shared" si="0"/>
        <v>1360.9299999999998</v>
      </c>
      <c r="H37" s="35"/>
    </row>
    <row r="38" spans="1:26" s="32" customFormat="1" x14ac:dyDescent="0.25">
      <c r="A38" s="19">
        <v>43835</v>
      </c>
      <c r="B38" s="23">
        <v>43835</v>
      </c>
      <c r="C38" s="13" t="s">
        <v>1513</v>
      </c>
      <c r="D38" s="13" t="s">
        <v>1514</v>
      </c>
      <c r="E38" s="11">
        <v>5</v>
      </c>
      <c r="F38" s="14"/>
      <c r="G38" s="43">
        <f t="shared" si="0"/>
        <v>1355.9299999999998</v>
      </c>
      <c r="H38" s="35"/>
    </row>
    <row r="39" spans="1:26" s="32" customFormat="1" x14ac:dyDescent="0.25">
      <c r="A39" s="19">
        <v>43833</v>
      </c>
      <c r="B39" s="23">
        <v>43833</v>
      </c>
      <c r="C39" s="13" t="s">
        <v>1515</v>
      </c>
      <c r="D39" s="13" t="s">
        <v>1512</v>
      </c>
      <c r="E39" s="15">
        <v>7.95</v>
      </c>
      <c r="F39" s="14"/>
      <c r="G39" s="43">
        <f t="shared" si="0"/>
        <v>1347.9799999999998</v>
      </c>
      <c r="H39" s="35"/>
    </row>
    <row r="40" spans="1:26" s="32" customFormat="1" x14ac:dyDescent="0.25">
      <c r="A40" s="19">
        <v>43837</v>
      </c>
      <c r="B40" s="23">
        <v>43837</v>
      </c>
      <c r="C40" s="13" t="s">
        <v>122</v>
      </c>
      <c r="D40" s="13" t="s">
        <v>1516</v>
      </c>
      <c r="E40" s="16">
        <v>1.3</v>
      </c>
      <c r="F40" s="14"/>
      <c r="G40" s="43">
        <f t="shared" si="0"/>
        <v>1346.6799999999998</v>
      </c>
      <c r="H40" s="35"/>
    </row>
    <row r="41" spans="1:26" s="32" customFormat="1" x14ac:dyDescent="0.25">
      <c r="A41" s="19">
        <v>43833</v>
      </c>
      <c r="B41" s="23">
        <v>43833</v>
      </c>
      <c r="C41" s="13" t="s">
        <v>128</v>
      </c>
      <c r="D41" s="13" t="s">
        <v>1517</v>
      </c>
      <c r="E41" s="16">
        <v>2.5</v>
      </c>
      <c r="F41" s="14"/>
      <c r="G41" s="43">
        <f t="shared" si="0"/>
        <v>1344.1799999999998</v>
      </c>
      <c r="H41" s="35"/>
    </row>
    <row r="42" spans="1:26" s="32" customFormat="1" x14ac:dyDescent="0.25">
      <c r="A42" s="19">
        <v>43839</v>
      </c>
      <c r="B42" s="23">
        <v>43839</v>
      </c>
      <c r="C42" s="13" t="s">
        <v>87</v>
      </c>
      <c r="D42" s="13" t="s">
        <v>1518</v>
      </c>
      <c r="E42" s="16">
        <v>5.6</v>
      </c>
      <c r="F42" s="14"/>
      <c r="G42" s="43">
        <f t="shared" si="0"/>
        <v>1338.58</v>
      </c>
      <c r="H42" s="35"/>
    </row>
    <row r="43" spans="1:26" s="32" customFormat="1" x14ac:dyDescent="0.25">
      <c r="A43" s="19">
        <v>43839</v>
      </c>
      <c r="B43" s="23">
        <v>43839</v>
      </c>
      <c r="C43" s="13" t="s">
        <v>87</v>
      </c>
      <c r="D43" s="13" t="s">
        <v>1519</v>
      </c>
      <c r="E43" s="16">
        <v>2</v>
      </c>
      <c r="F43" s="14"/>
      <c r="G43" s="43">
        <f t="shared" si="0"/>
        <v>1336.58</v>
      </c>
      <c r="H43" s="35"/>
    </row>
    <row r="44" spans="1:26" s="32" customFormat="1" x14ac:dyDescent="0.25">
      <c r="A44" s="19">
        <v>43838</v>
      </c>
      <c r="B44" s="23">
        <v>43838</v>
      </c>
      <c r="C44" s="13" t="s">
        <v>107</v>
      </c>
      <c r="D44" s="13" t="s">
        <v>1520</v>
      </c>
      <c r="E44" s="16">
        <v>1.6</v>
      </c>
      <c r="F44" s="14"/>
      <c r="G44" s="43">
        <f t="shared" si="0"/>
        <v>1334.98</v>
      </c>
      <c r="H44" s="35"/>
    </row>
    <row r="45" spans="1:26" x14ac:dyDescent="0.25">
      <c r="A45" s="19">
        <v>43837</v>
      </c>
      <c r="B45" s="23">
        <v>43837</v>
      </c>
      <c r="C45" s="13" t="s">
        <v>169</v>
      </c>
      <c r="D45" s="13" t="s">
        <v>1521</v>
      </c>
      <c r="E45" s="17">
        <v>3.5</v>
      </c>
      <c r="F45" s="14"/>
      <c r="G45" s="43">
        <f t="shared" si="0"/>
        <v>1331.48</v>
      </c>
      <c r="H45" s="35"/>
    </row>
    <row r="46" spans="1:26" x14ac:dyDescent="0.25">
      <c r="A46" s="19">
        <v>43832</v>
      </c>
      <c r="B46" s="23">
        <v>43837</v>
      </c>
      <c r="C46" s="13" t="s">
        <v>169</v>
      </c>
      <c r="D46" s="13" t="s">
        <v>1522</v>
      </c>
      <c r="E46" s="16">
        <v>2.2000000000000002</v>
      </c>
      <c r="F46" s="14"/>
      <c r="G46" s="43">
        <f t="shared" si="0"/>
        <v>1329.28</v>
      </c>
      <c r="H46" s="35"/>
    </row>
    <row r="47" spans="1:26" x14ac:dyDescent="0.25">
      <c r="A47" s="19">
        <v>43836</v>
      </c>
      <c r="B47" s="24">
        <v>43836</v>
      </c>
      <c r="C47" s="13" t="s">
        <v>87</v>
      </c>
      <c r="D47" s="13" t="s">
        <v>1523</v>
      </c>
      <c r="E47" s="16">
        <v>1.5</v>
      </c>
      <c r="F47" s="14"/>
      <c r="G47" s="43">
        <f t="shared" si="0"/>
        <v>1327.78</v>
      </c>
      <c r="H47" s="35"/>
    </row>
    <row r="48" spans="1:26" x14ac:dyDescent="0.25">
      <c r="A48" s="19">
        <v>43838</v>
      </c>
      <c r="B48" s="23">
        <v>43838</v>
      </c>
      <c r="C48" s="13" t="s">
        <v>130</v>
      </c>
      <c r="D48" s="13" t="s">
        <v>1524</v>
      </c>
      <c r="E48" s="16">
        <v>2.8</v>
      </c>
      <c r="F48" s="14"/>
      <c r="G48" s="43">
        <f t="shared" si="0"/>
        <v>1324.98</v>
      </c>
      <c r="H48" s="35"/>
    </row>
    <row r="49" spans="1:16" x14ac:dyDescent="0.25">
      <c r="A49" s="19">
        <v>43838</v>
      </c>
      <c r="B49" s="25">
        <v>43838</v>
      </c>
      <c r="C49" s="13" t="s">
        <v>114</v>
      </c>
      <c r="D49" s="13" t="s">
        <v>1525</v>
      </c>
      <c r="E49" s="16">
        <v>5.2</v>
      </c>
      <c r="F49" s="14"/>
      <c r="G49" s="43">
        <f t="shared" si="0"/>
        <v>1319.78</v>
      </c>
      <c r="H49" s="35"/>
    </row>
    <row r="50" spans="1:16" x14ac:dyDescent="0.25">
      <c r="A50" s="19">
        <v>43833</v>
      </c>
      <c r="B50" s="23">
        <v>43833</v>
      </c>
      <c r="C50" s="13" t="s">
        <v>130</v>
      </c>
      <c r="D50" s="13" t="s">
        <v>1526</v>
      </c>
      <c r="E50" s="16">
        <v>7.35</v>
      </c>
      <c r="F50" s="14"/>
      <c r="G50" s="43">
        <f t="shared" si="0"/>
        <v>1312.43</v>
      </c>
      <c r="H50" s="35"/>
    </row>
    <row r="51" spans="1:16" x14ac:dyDescent="0.25">
      <c r="A51" s="19">
        <v>43838</v>
      </c>
      <c r="B51" s="23">
        <v>43838</v>
      </c>
      <c r="C51" s="13" t="s">
        <v>1527</v>
      </c>
      <c r="D51" s="13" t="s">
        <v>1528</v>
      </c>
      <c r="E51" s="16">
        <v>9</v>
      </c>
      <c r="F51" s="14"/>
      <c r="G51" s="43">
        <f t="shared" si="0"/>
        <v>1303.43</v>
      </c>
      <c r="H51" s="35"/>
    </row>
    <row r="52" spans="1:16" x14ac:dyDescent="0.25">
      <c r="A52" s="19">
        <v>43838</v>
      </c>
      <c r="B52" s="23">
        <v>43838</v>
      </c>
      <c r="C52" s="13" t="s">
        <v>364</v>
      </c>
      <c r="D52" s="13" t="s">
        <v>1529</v>
      </c>
      <c r="E52" s="16">
        <v>41</v>
      </c>
      <c r="F52" s="14"/>
      <c r="G52" s="43">
        <f t="shared" si="0"/>
        <v>1262.43</v>
      </c>
      <c r="H52" s="35"/>
    </row>
    <row r="53" spans="1:16" x14ac:dyDescent="0.25">
      <c r="A53" s="19">
        <v>43838</v>
      </c>
      <c r="B53" s="23">
        <v>43838</v>
      </c>
      <c r="C53" s="13" t="s">
        <v>1530</v>
      </c>
      <c r="D53" s="13" t="s">
        <v>1529</v>
      </c>
      <c r="E53" s="16">
        <v>0.65</v>
      </c>
      <c r="F53" s="14"/>
      <c r="G53" s="43">
        <f t="shared" si="0"/>
        <v>1261.78</v>
      </c>
      <c r="H53" s="35"/>
    </row>
    <row r="54" spans="1:16" x14ac:dyDescent="0.25">
      <c r="A54" s="19">
        <v>43838</v>
      </c>
      <c r="B54" s="23">
        <v>43838</v>
      </c>
      <c r="C54" s="13" t="s">
        <v>1530</v>
      </c>
      <c r="D54" s="13" t="s">
        <v>1529</v>
      </c>
      <c r="E54" s="16">
        <v>1.3</v>
      </c>
      <c r="F54" s="14"/>
      <c r="G54" s="43">
        <f t="shared" si="0"/>
        <v>1260.48</v>
      </c>
      <c r="H54" s="35"/>
    </row>
    <row r="55" spans="1:16" x14ac:dyDescent="0.25">
      <c r="A55" s="19">
        <v>43838</v>
      </c>
      <c r="B55" s="23">
        <v>43838</v>
      </c>
      <c r="C55" s="13" t="s">
        <v>1530</v>
      </c>
      <c r="D55" s="13" t="s">
        <v>1529</v>
      </c>
      <c r="E55" s="16">
        <v>3.55</v>
      </c>
      <c r="F55" s="14"/>
      <c r="G55" s="43">
        <f t="shared" si="0"/>
        <v>1256.93</v>
      </c>
      <c r="H55" s="35"/>
    </row>
    <row r="56" spans="1:16" x14ac:dyDescent="0.25">
      <c r="A56" s="19">
        <v>43839</v>
      </c>
      <c r="B56" s="23">
        <v>43839</v>
      </c>
      <c r="C56" s="13" t="s">
        <v>122</v>
      </c>
      <c r="D56" s="13" t="s">
        <v>1531</v>
      </c>
      <c r="E56" s="16">
        <v>4.75</v>
      </c>
      <c r="F56" s="14"/>
      <c r="G56" s="43">
        <f t="shared" si="0"/>
        <v>1252.18</v>
      </c>
      <c r="H56" s="35"/>
    </row>
    <row r="57" spans="1:16" x14ac:dyDescent="0.25">
      <c r="A57" s="38">
        <v>43839</v>
      </c>
      <c r="B57" s="20">
        <v>43839</v>
      </c>
      <c r="C57" s="39" t="s">
        <v>1508</v>
      </c>
      <c r="D57" s="39" t="s">
        <v>1532</v>
      </c>
      <c r="E57" s="37">
        <v>5.95</v>
      </c>
      <c r="F57" s="40"/>
      <c r="G57" s="55">
        <f t="shared" si="0"/>
        <v>1246.23</v>
      </c>
      <c r="H57" s="35"/>
    </row>
    <row r="58" spans="1:16" x14ac:dyDescent="0.25">
      <c r="A58" s="54">
        <v>43840</v>
      </c>
      <c r="B58" s="38">
        <v>43840</v>
      </c>
      <c r="C58" s="39" t="s">
        <v>130</v>
      </c>
      <c r="D58" s="39" t="s">
        <v>1533</v>
      </c>
      <c r="E58" s="37">
        <v>6.05</v>
      </c>
      <c r="F58" s="40"/>
      <c r="G58" s="55">
        <f t="shared" si="0"/>
        <v>1240.18</v>
      </c>
      <c r="H58" s="35"/>
    </row>
    <row r="59" spans="1:16" x14ac:dyDescent="0.25">
      <c r="A59" s="54">
        <v>43839</v>
      </c>
      <c r="B59" s="38">
        <v>43839</v>
      </c>
      <c r="C59" s="39" t="s">
        <v>98</v>
      </c>
      <c r="D59" s="39" t="s">
        <v>1534</v>
      </c>
      <c r="E59" s="37">
        <v>2.25</v>
      </c>
      <c r="F59" s="40"/>
      <c r="G59" s="55">
        <f t="shared" si="0"/>
        <v>1237.93</v>
      </c>
      <c r="H59" s="35"/>
    </row>
    <row r="60" spans="1:16" x14ac:dyDescent="0.25">
      <c r="A60" s="54">
        <v>43834</v>
      </c>
      <c r="B60" s="38">
        <v>43834</v>
      </c>
      <c r="C60" s="39" t="s">
        <v>1535</v>
      </c>
      <c r="D60" s="39" t="s">
        <v>1536</v>
      </c>
      <c r="E60" s="37">
        <v>30</v>
      </c>
      <c r="F60" s="40"/>
      <c r="G60" s="55">
        <f t="shared" si="0"/>
        <v>1207.93</v>
      </c>
      <c r="H60" s="35"/>
    </row>
    <row r="61" spans="1:16" x14ac:dyDescent="0.25">
      <c r="A61" s="54">
        <v>43839</v>
      </c>
      <c r="B61" s="38">
        <v>43839</v>
      </c>
      <c r="C61" s="39" t="s">
        <v>130</v>
      </c>
      <c r="D61" s="39" t="s">
        <v>131</v>
      </c>
      <c r="E61" s="37">
        <v>1.4</v>
      </c>
      <c r="F61" s="40"/>
      <c r="G61" s="55">
        <f t="shared" si="0"/>
        <v>1206.53</v>
      </c>
      <c r="H61" s="35"/>
      <c r="I61" s="36"/>
    </row>
    <row r="62" spans="1:16" x14ac:dyDescent="0.25">
      <c r="A62" s="54">
        <v>43837</v>
      </c>
      <c r="B62" s="38">
        <v>43837</v>
      </c>
      <c r="C62" s="39" t="s">
        <v>1537</v>
      </c>
      <c r="D62" s="39" t="s">
        <v>1538</v>
      </c>
      <c r="E62" s="37">
        <v>2.0499999999999998</v>
      </c>
      <c r="F62" s="40"/>
      <c r="G62" s="55">
        <f t="shared" si="0"/>
        <v>1204.48</v>
      </c>
      <c r="H62" s="35"/>
    </row>
    <row r="63" spans="1:16" x14ac:dyDescent="0.25">
      <c r="A63" s="54">
        <v>43840</v>
      </c>
      <c r="B63" s="38">
        <v>43840</v>
      </c>
      <c r="C63" s="39" t="s">
        <v>87</v>
      </c>
      <c r="D63" s="39" t="s">
        <v>1539</v>
      </c>
      <c r="E63" s="37">
        <v>4.75</v>
      </c>
      <c r="F63" s="40"/>
      <c r="G63" s="55">
        <f t="shared" si="0"/>
        <v>1199.73</v>
      </c>
      <c r="H63" s="35"/>
    </row>
    <row r="64" spans="1:16" x14ac:dyDescent="0.25">
      <c r="A64" s="54">
        <v>43840</v>
      </c>
      <c r="B64" s="38">
        <v>43840</v>
      </c>
      <c r="C64" s="39" t="s">
        <v>87</v>
      </c>
      <c r="D64" s="39" t="s">
        <v>1540</v>
      </c>
      <c r="E64" s="37">
        <v>4.2</v>
      </c>
      <c r="F64" s="40"/>
      <c r="G64" s="55">
        <f t="shared" si="0"/>
        <v>1195.53</v>
      </c>
      <c r="H64" s="35"/>
      <c r="P64" s="56"/>
    </row>
    <row r="65" spans="1:8" x14ac:dyDescent="0.25">
      <c r="A65" s="5">
        <v>43841</v>
      </c>
      <c r="B65" s="3">
        <v>43841</v>
      </c>
      <c r="C65" s="39" t="s">
        <v>87</v>
      </c>
      <c r="D65" s="39" t="s">
        <v>1541</v>
      </c>
      <c r="E65" s="4">
        <v>13</v>
      </c>
      <c r="F65" s="40"/>
      <c r="G65" s="55">
        <f t="shared" si="0"/>
        <v>1182.53</v>
      </c>
      <c r="H65" s="35"/>
    </row>
    <row r="66" spans="1:8" x14ac:dyDescent="0.25">
      <c r="A66" s="5">
        <v>43841</v>
      </c>
      <c r="B66" s="3">
        <v>43841</v>
      </c>
      <c r="C66" s="39" t="s">
        <v>87</v>
      </c>
      <c r="D66" s="39" t="s">
        <v>1542</v>
      </c>
      <c r="E66" s="4">
        <v>5</v>
      </c>
      <c r="F66" s="40"/>
      <c r="G66" s="55">
        <f t="shared" si="0"/>
        <v>1177.53</v>
      </c>
      <c r="H66" s="35"/>
    </row>
    <row r="67" spans="1:8" x14ac:dyDescent="0.25">
      <c r="A67" s="5">
        <v>43841</v>
      </c>
      <c r="B67" s="3">
        <v>43841</v>
      </c>
      <c r="C67" s="39" t="s">
        <v>122</v>
      </c>
      <c r="D67" s="39" t="s">
        <v>1543</v>
      </c>
      <c r="E67" s="4">
        <v>1.2</v>
      </c>
      <c r="F67" s="40"/>
      <c r="G67" s="55">
        <f t="shared" si="0"/>
        <v>1176.33</v>
      </c>
      <c r="H67" s="35"/>
    </row>
    <row r="68" spans="1:8" x14ac:dyDescent="0.25">
      <c r="A68" s="5">
        <v>43842</v>
      </c>
      <c r="B68" s="3">
        <v>43842</v>
      </c>
      <c r="C68" s="39" t="s">
        <v>1544</v>
      </c>
      <c r="D68" s="39" t="s">
        <v>1545</v>
      </c>
      <c r="E68" s="37">
        <v>1.95</v>
      </c>
      <c r="F68" s="40"/>
      <c r="G68" s="55">
        <f t="shared" si="0"/>
        <v>1174.3799999999999</v>
      </c>
      <c r="H68" s="35"/>
    </row>
    <row r="69" spans="1:8" x14ac:dyDescent="0.25">
      <c r="A69" s="5">
        <v>43842</v>
      </c>
      <c r="B69" s="3">
        <v>43842</v>
      </c>
      <c r="C69" s="39" t="s">
        <v>130</v>
      </c>
      <c r="D69" s="39" t="s">
        <v>479</v>
      </c>
      <c r="E69" s="4">
        <v>8.5500000000000007</v>
      </c>
      <c r="F69" s="40"/>
      <c r="G69" s="55">
        <f t="shared" si="0"/>
        <v>1165.83</v>
      </c>
      <c r="H69" s="35"/>
    </row>
    <row r="70" spans="1:8" x14ac:dyDescent="0.25">
      <c r="A70" s="3">
        <v>43837</v>
      </c>
      <c r="B70" s="3">
        <v>43837</v>
      </c>
      <c r="C70" s="39" t="s">
        <v>130</v>
      </c>
      <c r="D70" s="39" t="s">
        <v>1546</v>
      </c>
      <c r="E70" s="4">
        <v>5.65</v>
      </c>
      <c r="F70" s="40"/>
      <c r="G70" s="55">
        <f t="shared" si="0"/>
        <v>1160.1799999999998</v>
      </c>
      <c r="H70" s="35"/>
    </row>
    <row r="71" spans="1:8" x14ac:dyDescent="0.25">
      <c r="A71" s="3">
        <v>43839</v>
      </c>
      <c r="B71" s="3">
        <v>43839</v>
      </c>
      <c r="C71" s="39" t="s">
        <v>1547</v>
      </c>
      <c r="D71" s="39" t="s">
        <v>1548</v>
      </c>
      <c r="E71" s="4">
        <v>1.6</v>
      </c>
      <c r="F71" s="40"/>
      <c r="G71" s="55">
        <f t="shared" ref="G71:G72" si="1">G70-E71</f>
        <v>1158.58</v>
      </c>
      <c r="H71" s="35"/>
    </row>
    <row r="72" spans="1:8" x14ac:dyDescent="0.25">
      <c r="A72" s="3">
        <v>43838</v>
      </c>
      <c r="B72" s="3">
        <v>43838</v>
      </c>
      <c r="C72" s="39" t="s">
        <v>1549</v>
      </c>
      <c r="D72" s="39" t="s">
        <v>1550</v>
      </c>
      <c r="E72" s="4">
        <v>3.85</v>
      </c>
      <c r="F72" s="40"/>
      <c r="G72" s="55">
        <f t="shared" si="1"/>
        <v>1154.73</v>
      </c>
      <c r="H72" s="35"/>
    </row>
    <row r="73" spans="1:8" x14ac:dyDescent="0.25">
      <c r="A73" s="3">
        <v>43839</v>
      </c>
      <c r="B73" s="3">
        <v>43839</v>
      </c>
      <c r="C73" s="39" t="s">
        <v>1551</v>
      </c>
      <c r="D73" s="39" t="s">
        <v>1552</v>
      </c>
      <c r="E73" s="4">
        <v>20</v>
      </c>
      <c r="F73" s="40"/>
      <c r="G73" s="55">
        <f t="shared" ref="G73" si="2">G72-E73</f>
        <v>1134.73</v>
      </c>
      <c r="H73" s="35"/>
    </row>
    <row r="74" spans="1:8" x14ac:dyDescent="0.25">
      <c r="A74" s="3">
        <v>43843</v>
      </c>
      <c r="B74" s="3">
        <v>43843</v>
      </c>
      <c r="C74" s="39" t="s">
        <v>122</v>
      </c>
      <c r="D74" s="39" t="s">
        <v>1553</v>
      </c>
      <c r="E74" s="4">
        <v>3.1</v>
      </c>
      <c r="F74" s="40"/>
      <c r="G74" s="55">
        <f t="shared" ref="G74:G79" si="3">G73-E74</f>
        <v>1131.6300000000001</v>
      </c>
      <c r="H74" s="35"/>
    </row>
    <row r="75" spans="1:8" x14ac:dyDescent="0.25">
      <c r="A75" s="3">
        <v>43836</v>
      </c>
      <c r="B75" s="3">
        <v>43836</v>
      </c>
      <c r="C75" s="39" t="s">
        <v>89</v>
      </c>
      <c r="D75" s="39" t="s">
        <v>1554</v>
      </c>
      <c r="E75" s="4">
        <v>2.65</v>
      </c>
      <c r="F75" s="40"/>
      <c r="G75" s="55">
        <f t="shared" si="3"/>
        <v>1128.98</v>
      </c>
      <c r="H75" s="35"/>
    </row>
    <row r="76" spans="1:8" x14ac:dyDescent="0.25">
      <c r="A76" s="3">
        <v>43839</v>
      </c>
      <c r="B76" s="3">
        <v>43839</v>
      </c>
      <c r="C76" s="39" t="s">
        <v>1483</v>
      </c>
      <c r="D76" s="39" t="s">
        <v>1555</v>
      </c>
      <c r="E76" s="37">
        <v>1.75</v>
      </c>
      <c r="F76" s="40"/>
      <c r="G76" s="55">
        <f t="shared" si="3"/>
        <v>1127.23</v>
      </c>
    </row>
    <row r="77" spans="1:8" x14ac:dyDescent="0.25">
      <c r="A77" s="3">
        <v>43843</v>
      </c>
      <c r="B77" s="3">
        <v>44148</v>
      </c>
      <c r="C77" s="39" t="s">
        <v>1556</v>
      </c>
      <c r="D77" s="39" t="s">
        <v>1557</v>
      </c>
      <c r="E77" s="4">
        <v>3.8</v>
      </c>
      <c r="F77" s="40"/>
      <c r="G77" s="55">
        <f t="shared" si="3"/>
        <v>1123.43</v>
      </c>
    </row>
    <row r="78" spans="1:8" x14ac:dyDescent="0.25">
      <c r="A78" s="3">
        <v>43844</v>
      </c>
      <c r="B78" s="3">
        <v>43844</v>
      </c>
      <c r="C78" s="39" t="s">
        <v>1558</v>
      </c>
      <c r="D78" s="39" t="s">
        <v>1559</v>
      </c>
      <c r="E78" s="4">
        <v>0.95</v>
      </c>
      <c r="F78" s="40"/>
      <c r="G78" s="55">
        <f t="shared" si="3"/>
        <v>1122.48</v>
      </c>
    </row>
    <row r="79" spans="1:8" x14ac:dyDescent="0.25">
      <c r="A79" s="3">
        <v>43843</v>
      </c>
      <c r="B79" s="3">
        <v>43843</v>
      </c>
      <c r="C79" s="39" t="s">
        <v>80</v>
      </c>
      <c r="D79" s="39" t="s">
        <v>1560</v>
      </c>
      <c r="E79" s="4">
        <v>3</v>
      </c>
      <c r="F79" s="40"/>
      <c r="G79" s="55">
        <f t="shared" si="3"/>
        <v>1119.48</v>
      </c>
    </row>
    <row r="80" spans="1:8" x14ac:dyDescent="0.25">
      <c r="A80" s="3">
        <v>43843</v>
      </c>
      <c r="B80" s="3">
        <v>43843</v>
      </c>
      <c r="C80" s="39" t="s">
        <v>130</v>
      </c>
      <c r="D80" s="39" t="s">
        <v>1546</v>
      </c>
      <c r="E80" s="4">
        <v>4.95</v>
      </c>
      <c r="F80" s="40"/>
      <c r="G80" s="55">
        <f t="shared" ref="G80:G133" si="4">G79-E80</f>
        <v>1114.53</v>
      </c>
    </row>
    <row r="81" spans="1:7" x14ac:dyDescent="0.25">
      <c r="A81" s="3">
        <v>43844</v>
      </c>
      <c r="B81" s="3">
        <v>43844</v>
      </c>
      <c r="C81" s="39" t="s">
        <v>130</v>
      </c>
      <c r="D81" s="39" t="s">
        <v>139</v>
      </c>
      <c r="E81" s="4">
        <v>4.95</v>
      </c>
      <c r="F81" s="40"/>
      <c r="G81" s="55">
        <f t="shared" si="4"/>
        <v>1109.58</v>
      </c>
    </row>
    <row r="82" spans="1:7" x14ac:dyDescent="0.25">
      <c r="A82" s="3">
        <v>43844</v>
      </c>
      <c r="B82" s="3">
        <v>43844</v>
      </c>
      <c r="C82" s="39" t="s">
        <v>130</v>
      </c>
      <c r="D82" s="39" t="s">
        <v>1546</v>
      </c>
      <c r="E82" s="4">
        <v>6.35</v>
      </c>
      <c r="F82" s="40"/>
      <c r="G82" s="55">
        <f t="shared" si="4"/>
        <v>1103.23</v>
      </c>
    </row>
    <row r="83" spans="1:7" x14ac:dyDescent="0.25">
      <c r="A83" s="3">
        <v>43844</v>
      </c>
      <c r="B83" s="3">
        <v>43844</v>
      </c>
      <c r="C83" s="39" t="s">
        <v>1561</v>
      </c>
      <c r="D83" s="39" t="s">
        <v>1562</v>
      </c>
      <c r="E83" s="4">
        <v>0.7</v>
      </c>
      <c r="F83" s="40"/>
      <c r="G83" s="55">
        <f t="shared" si="4"/>
        <v>1102.53</v>
      </c>
    </row>
    <row r="84" spans="1:7" x14ac:dyDescent="0.25">
      <c r="A84" s="3">
        <v>43845</v>
      </c>
      <c r="B84" s="3">
        <v>43845</v>
      </c>
      <c r="C84" s="39" t="s">
        <v>1563</v>
      </c>
      <c r="D84" s="39" t="s">
        <v>1564</v>
      </c>
      <c r="E84" s="4">
        <v>2.7</v>
      </c>
      <c r="F84" s="40"/>
      <c r="G84" s="55">
        <f t="shared" si="4"/>
        <v>1099.83</v>
      </c>
    </row>
    <row r="85" spans="1:7" x14ac:dyDescent="0.25">
      <c r="A85" s="38">
        <v>43844</v>
      </c>
      <c r="B85" s="3">
        <v>43844</v>
      </c>
      <c r="C85" s="39" t="s">
        <v>1565</v>
      </c>
      <c r="D85" s="39" t="s">
        <v>1566</v>
      </c>
      <c r="E85" s="4">
        <v>2.4</v>
      </c>
      <c r="F85" s="40"/>
      <c r="G85" s="55">
        <f t="shared" si="4"/>
        <v>1097.4299999999998</v>
      </c>
    </row>
    <row r="86" spans="1:7" x14ac:dyDescent="0.25">
      <c r="A86" s="3">
        <v>43846</v>
      </c>
      <c r="B86" s="3">
        <v>43846</v>
      </c>
      <c r="C86" s="39" t="s">
        <v>71</v>
      </c>
      <c r="D86" s="39" t="s">
        <v>1567</v>
      </c>
      <c r="E86" s="4">
        <v>4.55</v>
      </c>
      <c r="F86" s="40"/>
      <c r="G86" s="55">
        <f t="shared" si="4"/>
        <v>1092.8799999999999</v>
      </c>
    </row>
    <row r="87" spans="1:7" x14ac:dyDescent="0.25">
      <c r="A87" s="3">
        <v>43840</v>
      </c>
      <c r="B87" s="3">
        <v>43840</v>
      </c>
      <c r="C87" s="39" t="s">
        <v>87</v>
      </c>
      <c r="D87" s="39" t="s">
        <v>948</v>
      </c>
      <c r="E87" s="4">
        <v>1.55</v>
      </c>
      <c r="F87" s="40"/>
      <c r="G87" s="55">
        <f t="shared" si="4"/>
        <v>1091.33</v>
      </c>
    </row>
    <row r="88" spans="1:7" x14ac:dyDescent="0.25">
      <c r="A88" s="3">
        <v>43842</v>
      </c>
      <c r="B88" s="3">
        <v>43842</v>
      </c>
      <c r="C88" s="39" t="s">
        <v>72</v>
      </c>
      <c r="D88" s="39" t="s">
        <v>1568</v>
      </c>
      <c r="E88" s="4">
        <v>9.15</v>
      </c>
      <c r="F88" s="40"/>
      <c r="G88" s="55">
        <f t="shared" si="4"/>
        <v>1082.1799999999998</v>
      </c>
    </row>
    <row r="89" spans="1:7" x14ac:dyDescent="0.25">
      <c r="A89" s="3">
        <v>43846</v>
      </c>
      <c r="B89" s="3">
        <v>43846</v>
      </c>
      <c r="C89" s="39" t="s">
        <v>1569</v>
      </c>
      <c r="D89" s="39" t="s">
        <v>1570</v>
      </c>
      <c r="E89" s="4">
        <v>2.7</v>
      </c>
      <c r="F89" s="40"/>
      <c r="G89" s="55">
        <f t="shared" si="4"/>
        <v>1079.4799999999998</v>
      </c>
    </row>
    <row r="90" spans="1:7" x14ac:dyDescent="0.25">
      <c r="A90" s="3">
        <v>43847</v>
      </c>
      <c r="B90" s="3">
        <v>43847</v>
      </c>
      <c r="C90" s="39" t="s">
        <v>130</v>
      </c>
      <c r="D90" s="39" t="s">
        <v>1571</v>
      </c>
      <c r="E90" s="4">
        <v>3.4</v>
      </c>
      <c r="F90" s="40"/>
      <c r="G90" s="55">
        <f t="shared" si="4"/>
        <v>1076.0799999999997</v>
      </c>
    </row>
    <row r="91" spans="1:7" x14ac:dyDescent="0.25">
      <c r="A91" s="3">
        <v>43847</v>
      </c>
      <c r="B91" s="3">
        <v>43847</v>
      </c>
      <c r="C91" s="39" t="s">
        <v>1572</v>
      </c>
      <c r="D91" s="39" t="s">
        <v>1573</v>
      </c>
      <c r="E91" s="4">
        <v>4.5</v>
      </c>
      <c r="F91" s="40"/>
      <c r="G91" s="55">
        <f t="shared" si="4"/>
        <v>1071.5799999999997</v>
      </c>
    </row>
    <row r="92" spans="1:7" x14ac:dyDescent="0.25">
      <c r="A92" s="3">
        <v>43846</v>
      </c>
      <c r="B92" s="3">
        <v>43846</v>
      </c>
      <c r="C92" s="39" t="s">
        <v>1574</v>
      </c>
      <c r="D92" s="39" t="s">
        <v>1575</v>
      </c>
      <c r="E92" s="4">
        <v>5.75</v>
      </c>
      <c r="F92" s="40"/>
      <c r="G92" s="55">
        <f t="shared" si="4"/>
        <v>1065.8299999999997</v>
      </c>
    </row>
    <row r="93" spans="1:7" x14ac:dyDescent="0.25">
      <c r="A93" s="3">
        <v>43847</v>
      </c>
      <c r="B93" s="3">
        <v>43847</v>
      </c>
      <c r="C93" s="39" t="s">
        <v>107</v>
      </c>
      <c r="D93" s="39" t="s">
        <v>1576</v>
      </c>
      <c r="E93" s="4">
        <v>1</v>
      </c>
      <c r="F93" s="40"/>
      <c r="G93" s="55">
        <f t="shared" si="4"/>
        <v>1064.8299999999997</v>
      </c>
    </row>
    <row r="94" spans="1:7" x14ac:dyDescent="0.25">
      <c r="A94" s="3">
        <v>43841</v>
      </c>
      <c r="B94" s="3">
        <v>43841</v>
      </c>
      <c r="C94" s="39" t="s">
        <v>107</v>
      </c>
      <c r="D94" s="39" t="s">
        <v>1577</v>
      </c>
      <c r="E94" s="4">
        <v>0.5</v>
      </c>
      <c r="F94" s="159"/>
      <c r="G94" s="55">
        <f t="shared" si="4"/>
        <v>1064.3299999999997</v>
      </c>
    </row>
    <row r="95" spans="1:7" x14ac:dyDescent="0.25">
      <c r="A95" s="3">
        <v>43846</v>
      </c>
      <c r="B95" s="3">
        <v>43846</v>
      </c>
      <c r="C95" s="39" t="s">
        <v>135</v>
      </c>
      <c r="D95" s="39" t="s">
        <v>1578</v>
      </c>
      <c r="E95" s="4">
        <v>5.8</v>
      </c>
      <c r="F95" s="159"/>
      <c r="G95" s="55">
        <f t="shared" si="4"/>
        <v>1058.5299999999997</v>
      </c>
    </row>
    <row r="96" spans="1:7" x14ac:dyDescent="0.25">
      <c r="A96" s="3">
        <v>43838</v>
      </c>
      <c r="B96" s="3">
        <v>43838</v>
      </c>
      <c r="C96" s="39" t="s">
        <v>58</v>
      </c>
      <c r="D96" s="39" t="s">
        <v>1579</v>
      </c>
      <c r="E96" s="4">
        <v>5.8</v>
      </c>
      <c r="F96" s="159"/>
      <c r="G96" s="55">
        <f t="shared" si="4"/>
        <v>1052.7299999999998</v>
      </c>
    </row>
    <row r="97" spans="1:7" x14ac:dyDescent="0.25">
      <c r="A97" s="38">
        <v>43846</v>
      </c>
      <c r="B97" s="3">
        <v>43846</v>
      </c>
      <c r="C97" s="39" t="s">
        <v>130</v>
      </c>
      <c r="D97" s="39" t="s">
        <v>1580</v>
      </c>
      <c r="E97" s="4">
        <v>5.5</v>
      </c>
      <c r="F97" s="159"/>
      <c r="G97" s="55">
        <f t="shared" si="4"/>
        <v>1047.2299999999998</v>
      </c>
    </row>
    <row r="98" spans="1:7" x14ac:dyDescent="0.25">
      <c r="A98" s="3">
        <v>43841</v>
      </c>
      <c r="B98" s="3">
        <v>43841</v>
      </c>
      <c r="C98" s="39" t="s">
        <v>1581</v>
      </c>
      <c r="D98" s="39" t="s">
        <v>1582</v>
      </c>
      <c r="E98" s="4">
        <v>56</v>
      </c>
      <c r="F98" s="159"/>
      <c r="G98" s="55">
        <f t="shared" si="4"/>
        <v>991.22999999999979</v>
      </c>
    </row>
    <row r="99" spans="1:7" x14ac:dyDescent="0.25">
      <c r="A99" s="3">
        <v>43843</v>
      </c>
      <c r="B99" s="3">
        <v>43843</v>
      </c>
      <c r="C99" s="39" t="s">
        <v>87</v>
      </c>
      <c r="D99" s="39" t="s">
        <v>1583</v>
      </c>
      <c r="E99" s="4">
        <v>8.8000000000000007</v>
      </c>
      <c r="F99" s="159"/>
      <c r="G99" s="55">
        <f t="shared" si="4"/>
        <v>982.42999999999984</v>
      </c>
    </row>
    <row r="100" spans="1:7" x14ac:dyDescent="0.25">
      <c r="A100" s="3">
        <v>43845</v>
      </c>
      <c r="B100" s="3">
        <v>43845</v>
      </c>
      <c r="C100" s="39" t="s">
        <v>1584</v>
      </c>
      <c r="D100" s="39" t="s">
        <v>1585</v>
      </c>
      <c r="E100" s="4">
        <v>3</v>
      </c>
      <c r="F100" s="159"/>
      <c r="G100" s="55">
        <f t="shared" si="4"/>
        <v>979.42999999999984</v>
      </c>
    </row>
    <row r="101" spans="1:7" x14ac:dyDescent="0.25">
      <c r="A101" s="3">
        <v>43845</v>
      </c>
      <c r="B101" s="3">
        <v>43845</v>
      </c>
      <c r="C101" s="39" t="s">
        <v>1586</v>
      </c>
      <c r="D101" s="39" t="s">
        <v>1587</v>
      </c>
      <c r="E101" s="4">
        <v>2.4500000000000002</v>
      </c>
      <c r="F101" s="159"/>
      <c r="G101" s="55">
        <f t="shared" si="4"/>
        <v>976.97999999999979</v>
      </c>
    </row>
    <row r="102" spans="1:7" x14ac:dyDescent="0.25">
      <c r="A102" s="3">
        <v>43832</v>
      </c>
      <c r="B102" s="3">
        <v>43832</v>
      </c>
      <c r="C102" s="39" t="s">
        <v>1588</v>
      </c>
      <c r="D102" s="39" t="s">
        <v>1589</v>
      </c>
      <c r="E102" s="4">
        <v>2.2999999999999998</v>
      </c>
      <c r="F102" s="159"/>
      <c r="G102" s="55">
        <f t="shared" si="4"/>
        <v>974.67999999999984</v>
      </c>
    </row>
    <row r="103" spans="1:7" x14ac:dyDescent="0.25">
      <c r="A103" s="3">
        <v>43846</v>
      </c>
      <c r="B103" s="3">
        <v>43846</v>
      </c>
      <c r="C103" s="39" t="s">
        <v>435</v>
      </c>
      <c r="D103" s="39" t="s">
        <v>1590</v>
      </c>
      <c r="E103" s="4">
        <v>6.1</v>
      </c>
      <c r="F103" s="159"/>
      <c r="G103" s="55">
        <f t="shared" si="4"/>
        <v>968.57999999999981</v>
      </c>
    </row>
    <row r="104" spans="1:7" x14ac:dyDescent="0.25">
      <c r="A104" s="3">
        <v>43845</v>
      </c>
      <c r="B104" s="3">
        <v>43845</v>
      </c>
      <c r="C104" s="39" t="s">
        <v>435</v>
      </c>
      <c r="D104" s="39" t="s">
        <v>1590</v>
      </c>
      <c r="E104" s="4">
        <v>7.45</v>
      </c>
      <c r="F104" s="159"/>
      <c r="G104" s="55">
        <f t="shared" si="4"/>
        <v>961.12999999999977</v>
      </c>
    </row>
    <row r="105" spans="1:7" x14ac:dyDescent="0.25">
      <c r="A105" s="3">
        <v>43844</v>
      </c>
      <c r="B105" s="3">
        <v>43844</v>
      </c>
      <c r="C105" s="39" t="s">
        <v>1591</v>
      </c>
      <c r="D105" s="39" t="s">
        <v>1592</v>
      </c>
      <c r="E105" s="4">
        <v>4.8</v>
      </c>
      <c r="F105" s="159"/>
      <c r="G105" s="55">
        <f t="shared" si="4"/>
        <v>956.32999999999981</v>
      </c>
    </row>
    <row r="106" spans="1:7" x14ac:dyDescent="0.25">
      <c r="A106" s="3">
        <v>43845</v>
      </c>
      <c r="B106" s="3">
        <v>43845</v>
      </c>
      <c r="C106" s="39" t="s">
        <v>893</v>
      </c>
      <c r="D106" s="39" t="s">
        <v>1593</v>
      </c>
      <c r="E106" s="4">
        <v>3.94</v>
      </c>
      <c r="F106" s="159"/>
      <c r="G106" s="55">
        <f t="shared" si="4"/>
        <v>952.38999999999976</v>
      </c>
    </row>
    <row r="107" spans="1:7" x14ac:dyDescent="0.25">
      <c r="A107" s="3">
        <v>43845</v>
      </c>
      <c r="B107" s="38" t="s">
        <v>1594</v>
      </c>
      <c r="C107" s="39" t="s">
        <v>130</v>
      </c>
      <c r="D107" s="39" t="s">
        <v>1546</v>
      </c>
      <c r="E107" s="4">
        <v>5.65</v>
      </c>
      <c r="F107" s="159"/>
      <c r="G107" s="55">
        <f t="shared" si="4"/>
        <v>946.73999999999978</v>
      </c>
    </row>
    <row r="108" spans="1:7" x14ac:dyDescent="0.25">
      <c r="A108" s="3">
        <v>43845</v>
      </c>
      <c r="B108" s="3">
        <v>43845</v>
      </c>
      <c r="C108" s="39" t="s">
        <v>72</v>
      </c>
      <c r="D108" s="39" t="s">
        <v>1595</v>
      </c>
      <c r="E108" s="4">
        <v>6.8</v>
      </c>
      <c r="F108" s="159"/>
      <c r="G108" s="55">
        <f t="shared" si="4"/>
        <v>939.93999999999983</v>
      </c>
    </row>
    <row r="109" spans="1:7" x14ac:dyDescent="0.25">
      <c r="A109" s="3">
        <v>43844</v>
      </c>
      <c r="B109" s="3">
        <v>43844</v>
      </c>
      <c r="C109" s="39" t="s">
        <v>114</v>
      </c>
      <c r="D109" s="39" t="s">
        <v>1596</v>
      </c>
      <c r="E109" s="4">
        <v>1.9</v>
      </c>
      <c r="F109" s="159"/>
      <c r="G109" s="55">
        <f t="shared" si="4"/>
        <v>938.03999999999985</v>
      </c>
    </row>
    <row r="110" spans="1:7" x14ac:dyDescent="0.25">
      <c r="A110" s="3">
        <v>43846</v>
      </c>
      <c r="B110" s="3">
        <v>43846</v>
      </c>
      <c r="C110" s="39" t="s">
        <v>104</v>
      </c>
      <c r="D110" s="39" t="s">
        <v>1597</v>
      </c>
      <c r="E110" s="4">
        <v>4.6500000000000004</v>
      </c>
      <c r="F110" s="159"/>
      <c r="G110" s="55">
        <f t="shared" si="4"/>
        <v>933.38999999999987</v>
      </c>
    </row>
    <row r="111" spans="1:7" x14ac:dyDescent="0.25">
      <c r="A111" s="3">
        <v>43845</v>
      </c>
      <c r="B111" s="3">
        <v>43845</v>
      </c>
      <c r="C111" s="39" t="s">
        <v>1598</v>
      </c>
      <c r="D111" s="39" t="s">
        <v>1599</v>
      </c>
      <c r="E111" s="4">
        <v>25.99</v>
      </c>
      <c r="F111" s="159"/>
      <c r="G111" s="55">
        <f t="shared" si="4"/>
        <v>907.39999999999986</v>
      </c>
    </row>
    <row r="112" spans="1:7" x14ac:dyDescent="0.25">
      <c r="A112" s="3">
        <v>43847</v>
      </c>
      <c r="B112" s="38">
        <v>43847</v>
      </c>
      <c r="C112" s="39" t="s">
        <v>1600</v>
      </c>
      <c r="D112" s="39" t="s">
        <v>1601</v>
      </c>
      <c r="E112" s="4">
        <v>159.80000000000001</v>
      </c>
      <c r="F112" s="159"/>
      <c r="G112" s="55">
        <f t="shared" si="4"/>
        <v>747.59999999999991</v>
      </c>
    </row>
    <row r="113" spans="1:7" x14ac:dyDescent="0.25">
      <c r="A113" s="3">
        <v>43848</v>
      </c>
      <c r="B113" s="3">
        <v>43848</v>
      </c>
      <c r="C113" s="39" t="s">
        <v>1075</v>
      </c>
      <c r="D113" s="39" t="s">
        <v>137</v>
      </c>
      <c r="E113" s="4">
        <v>5.4</v>
      </c>
      <c r="F113" s="159"/>
      <c r="G113" s="55">
        <f t="shared" si="4"/>
        <v>742.19999999999993</v>
      </c>
    </row>
    <row r="114" spans="1:7" x14ac:dyDescent="0.25">
      <c r="A114" s="3">
        <v>43848</v>
      </c>
      <c r="B114" s="3">
        <v>43848</v>
      </c>
      <c r="C114" s="39" t="s">
        <v>689</v>
      </c>
      <c r="D114" s="39" t="s">
        <v>1602</v>
      </c>
      <c r="E114" s="4">
        <v>4.05</v>
      </c>
      <c r="F114" s="159"/>
      <c r="G114" s="55">
        <f t="shared" si="4"/>
        <v>738.15</v>
      </c>
    </row>
    <row r="115" spans="1:7" x14ac:dyDescent="0.25">
      <c r="A115" s="3">
        <v>43850</v>
      </c>
      <c r="B115" s="3">
        <v>43850</v>
      </c>
      <c r="C115" s="39" t="s">
        <v>1603</v>
      </c>
      <c r="D115" s="39" t="s">
        <v>1604</v>
      </c>
      <c r="E115" s="4">
        <v>8.1</v>
      </c>
      <c r="F115" s="159"/>
      <c r="G115" s="55">
        <f t="shared" si="4"/>
        <v>730.05</v>
      </c>
    </row>
    <row r="116" spans="1:7" x14ac:dyDescent="0.25">
      <c r="A116" s="3">
        <v>43848</v>
      </c>
      <c r="B116" s="3">
        <v>43848</v>
      </c>
      <c r="C116" s="39" t="s">
        <v>87</v>
      </c>
      <c r="D116" s="39" t="s">
        <v>1605</v>
      </c>
      <c r="E116" s="4">
        <v>8.9</v>
      </c>
      <c r="F116" s="159"/>
      <c r="G116" s="55">
        <f t="shared" si="4"/>
        <v>721.15</v>
      </c>
    </row>
    <row r="117" spans="1:7" x14ac:dyDescent="0.25">
      <c r="A117" s="3">
        <v>43850</v>
      </c>
      <c r="B117" s="3">
        <v>43850</v>
      </c>
      <c r="C117" s="39" t="s">
        <v>72</v>
      </c>
      <c r="D117" s="39" t="s">
        <v>1606</v>
      </c>
      <c r="E117" s="4">
        <v>6.25</v>
      </c>
      <c r="F117" s="159"/>
      <c r="G117" s="55">
        <f t="shared" si="4"/>
        <v>714.9</v>
      </c>
    </row>
    <row r="118" spans="1:7" x14ac:dyDescent="0.25">
      <c r="A118" s="3">
        <v>43848</v>
      </c>
      <c r="B118" s="3">
        <v>43848</v>
      </c>
      <c r="C118" s="39" t="s">
        <v>130</v>
      </c>
      <c r="D118" s="39" t="s">
        <v>1602</v>
      </c>
      <c r="E118" s="4">
        <v>3.35</v>
      </c>
      <c r="F118" s="159"/>
      <c r="G118" s="55">
        <f t="shared" si="4"/>
        <v>711.55</v>
      </c>
    </row>
    <row r="119" spans="1:7" x14ac:dyDescent="0.25">
      <c r="A119" s="3">
        <v>43848</v>
      </c>
      <c r="B119" s="3">
        <v>43848</v>
      </c>
      <c r="C119" s="39" t="s">
        <v>1054</v>
      </c>
      <c r="D119" s="39" t="s">
        <v>1607</v>
      </c>
      <c r="E119" s="4">
        <v>4.4000000000000004</v>
      </c>
      <c r="F119" s="159"/>
      <c r="G119" s="55">
        <f t="shared" si="4"/>
        <v>707.15</v>
      </c>
    </row>
    <row r="120" spans="1:7" x14ac:dyDescent="0.25">
      <c r="A120" s="3">
        <v>43847</v>
      </c>
      <c r="B120" s="3">
        <v>43847</v>
      </c>
      <c r="C120" s="39" t="s">
        <v>130</v>
      </c>
      <c r="D120" s="39" t="s">
        <v>1608</v>
      </c>
      <c r="E120" s="4">
        <v>4.2</v>
      </c>
      <c r="F120" s="159"/>
      <c r="G120" s="55">
        <f t="shared" si="4"/>
        <v>702.94999999999993</v>
      </c>
    </row>
    <row r="121" spans="1:7" x14ac:dyDescent="0.25">
      <c r="A121" s="3">
        <v>43848</v>
      </c>
      <c r="B121" s="3">
        <v>43848</v>
      </c>
      <c r="C121" s="39" t="s">
        <v>122</v>
      </c>
      <c r="D121" s="39" t="s">
        <v>1609</v>
      </c>
      <c r="E121" s="4">
        <v>1.35</v>
      </c>
      <c r="F121" s="159"/>
      <c r="G121" s="55">
        <f t="shared" si="4"/>
        <v>701.59999999999991</v>
      </c>
    </row>
    <row r="122" spans="1:7" x14ac:dyDescent="0.25">
      <c r="A122" s="3">
        <v>43847</v>
      </c>
      <c r="B122" s="3">
        <v>43847</v>
      </c>
      <c r="C122" s="39" t="s">
        <v>1610</v>
      </c>
      <c r="D122" s="39" t="s">
        <v>1611</v>
      </c>
      <c r="E122" s="4">
        <v>50.9</v>
      </c>
      <c r="F122" s="159"/>
      <c r="G122" s="55">
        <f t="shared" si="4"/>
        <v>650.69999999999993</v>
      </c>
    </row>
    <row r="123" spans="1:7" x14ac:dyDescent="0.25">
      <c r="A123" s="3">
        <v>43846</v>
      </c>
      <c r="B123" s="3">
        <v>43849</v>
      </c>
      <c r="C123" s="39" t="s">
        <v>1612</v>
      </c>
      <c r="D123" s="39" t="s">
        <v>1613</v>
      </c>
      <c r="E123" s="4">
        <v>0.45</v>
      </c>
      <c r="F123" s="159"/>
      <c r="G123" s="55">
        <f t="shared" si="4"/>
        <v>650.24999999999989</v>
      </c>
    </row>
    <row r="124" spans="1:7" x14ac:dyDescent="0.25">
      <c r="A124" s="3">
        <v>43847</v>
      </c>
      <c r="B124" s="3">
        <v>43849</v>
      </c>
      <c r="C124" s="39" t="s">
        <v>1612</v>
      </c>
      <c r="D124" s="39" t="s">
        <v>1613</v>
      </c>
      <c r="E124" s="4">
        <v>1.3</v>
      </c>
      <c r="F124" s="159"/>
      <c r="G124" s="55">
        <f t="shared" si="4"/>
        <v>648.94999999999993</v>
      </c>
    </row>
    <row r="125" spans="1:7" x14ac:dyDescent="0.25">
      <c r="A125" s="3">
        <v>43850</v>
      </c>
      <c r="B125" s="3">
        <v>43849</v>
      </c>
      <c r="C125" s="39" t="s">
        <v>1612</v>
      </c>
      <c r="D125" s="39" t="s">
        <v>1613</v>
      </c>
      <c r="E125" s="4">
        <v>1</v>
      </c>
      <c r="F125" s="159"/>
      <c r="G125" s="55">
        <f t="shared" si="4"/>
        <v>647.94999999999993</v>
      </c>
    </row>
    <row r="126" spans="1:7" x14ac:dyDescent="0.25">
      <c r="A126" s="3">
        <v>43850</v>
      </c>
      <c r="B126" s="3">
        <v>43849</v>
      </c>
      <c r="C126" s="39" t="s">
        <v>1612</v>
      </c>
      <c r="D126" s="39" t="s">
        <v>1613</v>
      </c>
      <c r="E126" s="4">
        <v>1.5</v>
      </c>
      <c r="F126" s="159"/>
      <c r="G126" s="55">
        <f t="shared" si="4"/>
        <v>646.44999999999993</v>
      </c>
    </row>
    <row r="127" spans="1:7" x14ac:dyDescent="0.25">
      <c r="A127" s="3">
        <v>43848</v>
      </c>
      <c r="B127" s="3">
        <v>43849</v>
      </c>
      <c r="C127" s="39" t="s">
        <v>1612</v>
      </c>
      <c r="D127" s="39" t="s">
        <v>1613</v>
      </c>
      <c r="E127" s="4">
        <v>1.5</v>
      </c>
      <c r="F127" s="159"/>
      <c r="G127" s="55">
        <f t="shared" si="4"/>
        <v>644.94999999999993</v>
      </c>
    </row>
    <row r="128" spans="1:7" x14ac:dyDescent="0.25">
      <c r="A128" s="3">
        <v>43848</v>
      </c>
      <c r="B128" s="3">
        <v>43849</v>
      </c>
      <c r="C128" s="39" t="s">
        <v>1612</v>
      </c>
      <c r="D128" s="39" t="s">
        <v>1613</v>
      </c>
      <c r="E128" s="4">
        <v>1.5</v>
      </c>
      <c r="F128" s="159"/>
      <c r="G128" s="55">
        <f t="shared" si="4"/>
        <v>643.44999999999993</v>
      </c>
    </row>
    <row r="129" spans="1:7" x14ac:dyDescent="0.25">
      <c r="A129" s="3">
        <v>43846</v>
      </c>
      <c r="B129" s="3">
        <v>43846</v>
      </c>
      <c r="C129" s="39" t="s">
        <v>130</v>
      </c>
      <c r="D129" s="39" t="s">
        <v>1614</v>
      </c>
      <c r="E129" s="4">
        <v>10.9</v>
      </c>
      <c r="F129" s="159"/>
      <c r="G129" s="55">
        <f t="shared" si="4"/>
        <v>632.54999999999995</v>
      </c>
    </row>
    <row r="130" spans="1:7" x14ac:dyDescent="0.25">
      <c r="A130" s="3">
        <v>43846</v>
      </c>
      <c r="B130" s="3">
        <v>43846</v>
      </c>
      <c r="C130" s="39" t="s">
        <v>87</v>
      </c>
      <c r="D130" s="39" t="s">
        <v>1615</v>
      </c>
      <c r="E130" s="4">
        <v>6.35</v>
      </c>
      <c r="F130" s="159"/>
      <c r="G130" s="55">
        <f t="shared" si="4"/>
        <v>626.19999999999993</v>
      </c>
    </row>
    <row r="131" spans="1:7" x14ac:dyDescent="0.25">
      <c r="A131" s="3">
        <v>43850</v>
      </c>
      <c r="B131" s="3">
        <v>43851</v>
      </c>
      <c r="C131" s="39" t="s">
        <v>1616</v>
      </c>
      <c r="D131" s="39" t="s">
        <v>1617</v>
      </c>
      <c r="E131" s="4">
        <v>1.6</v>
      </c>
      <c r="F131" s="159"/>
      <c r="G131" s="55">
        <f t="shared" si="4"/>
        <v>624.59999999999991</v>
      </c>
    </row>
    <row r="132" spans="1:7" x14ac:dyDescent="0.25">
      <c r="A132" s="3">
        <v>43850</v>
      </c>
      <c r="B132" s="3">
        <v>43851</v>
      </c>
      <c r="C132" s="39" t="s">
        <v>1618</v>
      </c>
      <c r="D132" s="39" t="s">
        <v>1617</v>
      </c>
      <c r="E132" s="4">
        <v>1.6</v>
      </c>
      <c r="F132" s="159"/>
      <c r="G132" s="55">
        <f t="shared" si="4"/>
        <v>622.99999999999989</v>
      </c>
    </row>
    <row r="133" spans="1:7" ht="16.5" thickBot="1" x14ac:dyDescent="0.3">
      <c r="A133" s="3">
        <v>43850</v>
      </c>
      <c r="B133" s="3">
        <v>43850</v>
      </c>
      <c r="C133" s="39" t="s">
        <v>107</v>
      </c>
      <c r="D133" s="39" t="s">
        <v>1619</v>
      </c>
      <c r="E133" s="4">
        <v>1</v>
      </c>
      <c r="F133" s="159"/>
      <c r="G133" s="55">
        <f t="shared" si="4"/>
        <v>621.99999999999989</v>
      </c>
    </row>
    <row r="134" spans="1:7" ht="16.5" thickBot="1" x14ac:dyDescent="0.3">
      <c r="A134" s="160"/>
      <c r="B134" s="161"/>
      <c r="C134" s="250" t="s">
        <v>12</v>
      </c>
      <c r="D134" s="251"/>
      <c r="E134" s="162">
        <f>SUM(E6:E133)</f>
        <v>991.0999999999998</v>
      </c>
      <c r="F134" s="47"/>
      <c r="G134" s="55"/>
    </row>
    <row r="135" spans="1:7" x14ac:dyDescent="0.25">
      <c r="C135" s="160"/>
    </row>
  </sheetData>
  <mergeCells count="2">
    <mergeCell ref="B1:C1"/>
    <mergeCell ref="C134:D134"/>
  </mergeCells>
  <pageMargins left="0.7" right="0.7" top="0.75" bottom="0.75" header="0.3" footer="0.3"/>
  <pageSetup paperSize="9" scale="9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83"/>
  <sheetViews>
    <sheetView topLeftCell="A13" workbookViewId="0">
      <selection activeCell="D13" sqref="D1:D1048576"/>
    </sheetView>
  </sheetViews>
  <sheetFormatPr baseColWidth="10" defaultRowHeight="14.25" x14ac:dyDescent="0.2"/>
  <cols>
    <col min="1" max="1" width="12.5" customWidth="1"/>
    <col min="2" max="2" width="11.375" customWidth="1"/>
    <col min="3" max="3" width="29.375" customWidth="1"/>
    <col min="4" max="4" width="31" customWidth="1"/>
    <col min="5" max="5" width="10.375" customWidth="1"/>
    <col min="6" max="6" width="7.5" customWidth="1"/>
    <col min="7" max="7" width="9.875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2948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58"/>
      <c r="B4" s="57"/>
      <c r="C4" s="58"/>
      <c r="D4" s="58"/>
      <c r="E4" s="96"/>
      <c r="F4" s="102"/>
      <c r="G4" s="98">
        <v>917.51</v>
      </c>
    </row>
    <row r="5" spans="1:7" ht="15" x14ac:dyDescent="0.25">
      <c r="A5" s="68"/>
      <c r="B5" s="68">
        <v>44147</v>
      </c>
      <c r="C5" s="58" t="s">
        <v>2949</v>
      </c>
      <c r="D5" s="58"/>
      <c r="E5" s="96"/>
      <c r="F5" s="58">
        <v>1000</v>
      </c>
      <c r="G5" s="98">
        <f>F5+G4</f>
        <v>1917.51</v>
      </c>
    </row>
    <row r="6" spans="1:7" ht="15" x14ac:dyDescent="0.25">
      <c r="A6" s="68">
        <v>44139</v>
      </c>
      <c r="B6" s="68">
        <v>44146</v>
      </c>
      <c r="C6" s="58" t="s">
        <v>130</v>
      </c>
      <c r="D6" s="58" t="s">
        <v>7</v>
      </c>
      <c r="E6" s="96">
        <v>12.5</v>
      </c>
      <c r="F6" s="58"/>
      <c r="G6" s="98">
        <f>G5-E6</f>
        <v>1905.01</v>
      </c>
    </row>
    <row r="7" spans="1:7" ht="15" x14ac:dyDescent="0.25">
      <c r="A7" s="68">
        <v>44141</v>
      </c>
      <c r="B7" s="68">
        <v>44146</v>
      </c>
      <c r="C7" s="58" t="s">
        <v>130</v>
      </c>
      <c r="D7" s="58" t="s">
        <v>7</v>
      </c>
      <c r="E7" s="96">
        <v>13.25</v>
      </c>
      <c r="F7" s="58"/>
      <c r="G7" s="98">
        <f>G6-E7</f>
        <v>1891.76</v>
      </c>
    </row>
    <row r="8" spans="1:7" ht="15" x14ac:dyDescent="0.25">
      <c r="A8" s="68">
        <v>44145</v>
      </c>
      <c r="B8" s="68">
        <v>44145</v>
      </c>
      <c r="C8" s="58" t="s">
        <v>87</v>
      </c>
      <c r="D8" s="58" t="s">
        <v>2950</v>
      </c>
      <c r="E8" s="96">
        <v>3.9</v>
      </c>
      <c r="F8" s="58"/>
      <c r="G8" s="98">
        <f t="shared" ref="G8:G76" si="0">G7-E8</f>
        <v>1887.86</v>
      </c>
    </row>
    <row r="9" spans="1:7" ht="15" x14ac:dyDescent="0.25">
      <c r="A9" s="68">
        <v>44146</v>
      </c>
      <c r="B9" s="68">
        <v>44146</v>
      </c>
      <c r="C9" s="58" t="s">
        <v>253</v>
      </c>
      <c r="D9" s="58" t="s">
        <v>2951</v>
      </c>
      <c r="E9" s="96">
        <v>3.7</v>
      </c>
      <c r="F9" s="58"/>
      <c r="G9" s="98">
        <f t="shared" si="0"/>
        <v>1884.1599999999999</v>
      </c>
    </row>
    <row r="10" spans="1:7" ht="15" x14ac:dyDescent="0.25">
      <c r="A10" s="68">
        <v>44133</v>
      </c>
      <c r="B10" s="68">
        <v>44133</v>
      </c>
      <c r="C10" s="58" t="s">
        <v>2952</v>
      </c>
      <c r="D10" s="58" t="s">
        <v>2953</v>
      </c>
      <c r="E10" s="96">
        <v>26.85</v>
      </c>
      <c r="F10" s="58"/>
      <c r="G10" s="98">
        <f t="shared" si="0"/>
        <v>1857.31</v>
      </c>
    </row>
    <row r="11" spans="1:7" ht="15" x14ac:dyDescent="0.25">
      <c r="A11" s="68">
        <v>44115</v>
      </c>
      <c r="B11" s="68">
        <v>44115</v>
      </c>
      <c r="C11" s="58" t="s">
        <v>2954</v>
      </c>
      <c r="D11" s="58" t="s">
        <v>1675</v>
      </c>
      <c r="E11" s="96">
        <v>2.35</v>
      </c>
      <c r="F11" s="58"/>
      <c r="G11" s="98">
        <f t="shared" si="0"/>
        <v>1854.96</v>
      </c>
    </row>
    <row r="12" spans="1:7" ht="15" x14ac:dyDescent="0.25">
      <c r="A12" s="68">
        <v>44146</v>
      </c>
      <c r="B12" s="68">
        <v>44146</v>
      </c>
      <c r="C12" s="58" t="s">
        <v>2955</v>
      </c>
      <c r="D12" s="58" t="s">
        <v>2956</v>
      </c>
      <c r="E12" s="96">
        <v>3.1</v>
      </c>
      <c r="F12" s="58"/>
      <c r="G12" s="98">
        <f t="shared" si="0"/>
        <v>1851.8600000000001</v>
      </c>
    </row>
    <row r="13" spans="1:7" ht="15" x14ac:dyDescent="0.25">
      <c r="A13" s="68">
        <v>44111</v>
      </c>
      <c r="B13" s="68">
        <v>44111</v>
      </c>
      <c r="C13" s="58" t="s">
        <v>56</v>
      </c>
      <c r="D13" s="58" t="s">
        <v>2957</v>
      </c>
      <c r="E13" s="96">
        <v>7.95</v>
      </c>
      <c r="F13" s="58"/>
      <c r="G13" s="98">
        <f t="shared" si="0"/>
        <v>1843.91</v>
      </c>
    </row>
    <row r="14" spans="1:7" ht="15" x14ac:dyDescent="0.25">
      <c r="A14" s="68">
        <v>44145</v>
      </c>
      <c r="B14" s="68">
        <v>44145</v>
      </c>
      <c r="C14" s="58" t="s">
        <v>2958</v>
      </c>
      <c r="D14" s="58" t="s">
        <v>2599</v>
      </c>
      <c r="E14" s="96">
        <v>1.8</v>
      </c>
      <c r="F14" s="58"/>
      <c r="G14" s="98">
        <f t="shared" si="0"/>
        <v>1842.1100000000001</v>
      </c>
    </row>
    <row r="15" spans="1:7" ht="15" x14ac:dyDescent="0.25">
      <c r="A15" s="68">
        <v>44145</v>
      </c>
      <c r="B15" s="68">
        <v>44145</v>
      </c>
      <c r="C15" s="58" t="s">
        <v>724</v>
      </c>
      <c r="D15" s="58" t="s">
        <v>1327</v>
      </c>
      <c r="E15" s="96">
        <v>2.4</v>
      </c>
      <c r="F15" s="58"/>
      <c r="G15" s="98">
        <f t="shared" si="0"/>
        <v>1839.71</v>
      </c>
    </row>
    <row r="16" spans="1:7" ht="15" x14ac:dyDescent="0.25">
      <c r="A16" s="68">
        <v>44141</v>
      </c>
      <c r="B16" s="68">
        <v>44141</v>
      </c>
      <c r="C16" s="58" t="s">
        <v>130</v>
      </c>
      <c r="D16" s="58" t="s">
        <v>2959</v>
      </c>
      <c r="E16" s="96">
        <v>10.4</v>
      </c>
      <c r="F16" s="58"/>
      <c r="G16" s="98">
        <f t="shared" si="0"/>
        <v>1829.31</v>
      </c>
    </row>
    <row r="17" spans="1:7" ht="15" x14ac:dyDescent="0.25">
      <c r="A17" s="68">
        <v>44146</v>
      </c>
      <c r="B17" s="68">
        <v>44146</v>
      </c>
      <c r="C17" s="58" t="s">
        <v>2960</v>
      </c>
      <c r="D17" s="58" t="s">
        <v>2961</v>
      </c>
      <c r="E17" s="96">
        <v>50</v>
      </c>
      <c r="F17" s="58"/>
      <c r="G17" s="98">
        <f t="shared" si="0"/>
        <v>1779.31</v>
      </c>
    </row>
    <row r="18" spans="1:7" ht="15" x14ac:dyDescent="0.25">
      <c r="A18" s="68">
        <v>44139</v>
      </c>
      <c r="B18" s="68">
        <v>44147</v>
      </c>
      <c r="C18" s="58" t="s">
        <v>107</v>
      </c>
      <c r="D18" s="58" t="s">
        <v>2962</v>
      </c>
      <c r="E18" s="96">
        <v>1</v>
      </c>
      <c r="F18" s="58"/>
      <c r="G18" s="98">
        <f t="shared" si="0"/>
        <v>1778.31</v>
      </c>
    </row>
    <row r="19" spans="1:7" ht="15" x14ac:dyDescent="0.25">
      <c r="A19" s="68">
        <v>44139</v>
      </c>
      <c r="B19" s="68">
        <v>44147</v>
      </c>
      <c r="C19" s="58" t="s">
        <v>107</v>
      </c>
      <c r="D19" s="58" t="s">
        <v>2962</v>
      </c>
      <c r="E19" s="96">
        <v>1.2</v>
      </c>
      <c r="F19" s="58"/>
      <c r="G19" s="98">
        <f t="shared" si="0"/>
        <v>1777.11</v>
      </c>
    </row>
    <row r="20" spans="1:7" ht="15" x14ac:dyDescent="0.25">
      <c r="A20" s="68">
        <v>44139</v>
      </c>
      <c r="B20" s="68">
        <v>44147</v>
      </c>
      <c r="C20" s="58" t="s">
        <v>107</v>
      </c>
      <c r="D20" s="58" t="s">
        <v>2962</v>
      </c>
      <c r="E20" s="96">
        <v>1</v>
      </c>
      <c r="F20" s="58"/>
      <c r="G20" s="98">
        <f t="shared" si="0"/>
        <v>1776.11</v>
      </c>
    </row>
    <row r="21" spans="1:7" ht="15" x14ac:dyDescent="0.25">
      <c r="A21" s="68">
        <v>44134</v>
      </c>
      <c r="B21" s="68">
        <v>44147</v>
      </c>
      <c r="C21" s="58" t="s">
        <v>2963</v>
      </c>
      <c r="D21" s="58" t="s">
        <v>2962</v>
      </c>
      <c r="E21" s="96">
        <v>1.2</v>
      </c>
      <c r="F21" s="58"/>
      <c r="G21" s="98">
        <f t="shared" si="0"/>
        <v>1774.9099999999999</v>
      </c>
    </row>
    <row r="22" spans="1:7" ht="15" x14ac:dyDescent="0.25">
      <c r="A22" s="68">
        <v>44140</v>
      </c>
      <c r="B22" s="68">
        <v>44147</v>
      </c>
      <c r="C22" s="58" t="s">
        <v>2964</v>
      </c>
      <c r="D22" s="58" t="s">
        <v>2962</v>
      </c>
      <c r="E22" s="96">
        <v>9.9</v>
      </c>
      <c r="F22" s="58"/>
      <c r="G22" s="98">
        <f t="shared" si="0"/>
        <v>1765.0099999999998</v>
      </c>
    </row>
    <row r="23" spans="1:7" ht="15" x14ac:dyDescent="0.25">
      <c r="A23" s="68">
        <v>44140</v>
      </c>
      <c r="B23" s="68">
        <v>44140</v>
      </c>
      <c r="C23" s="58" t="s">
        <v>72</v>
      </c>
      <c r="D23" s="58" t="s">
        <v>2962</v>
      </c>
      <c r="E23" s="96">
        <v>3.7</v>
      </c>
      <c r="F23" s="58"/>
      <c r="G23" s="98">
        <f t="shared" si="0"/>
        <v>1761.3099999999997</v>
      </c>
    </row>
    <row r="24" spans="1:7" ht="15" x14ac:dyDescent="0.25">
      <c r="A24" s="68">
        <v>44104</v>
      </c>
      <c r="B24" s="68">
        <v>44104</v>
      </c>
      <c r="C24" s="58" t="s">
        <v>56</v>
      </c>
      <c r="D24" s="58" t="s">
        <v>2957</v>
      </c>
      <c r="E24" s="96">
        <v>3.8</v>
      </c>
      <c r="F24" s="58"/>
      <c r="G24" s="98">
        <f t="shared" si="0"/>
        <v>1757.5099999999998</v>
      </c>
    </row>
    <row r="25" spans="1:7" ht="15" x14ac:dyDescent="0.25">
      <c r="A25" s="57">
        <v>44147</v>
      </c>
      <c r="B25" s="57">
        <v>44147</v>
      </c>
      <c r="C25" s="58" t="s">
        <v>2965</v>
      </c>
      <c r="D25" s="58" t="s">
        <v>2966</v>
      </c>
      <c r="E25" s="96">
        <v>7.25</v>
      </c>
      <c r="F25" s="60"/>
      <c r="G25" s="98">
        <f t="shared" si="0"/>
        <v>1750.2599999999998</v>
      </c>
    </row>
    <row r="26" spans="1:7" ht="15" x14ac:dyDescent="0.25">
      <c r="A26" s="57">
        <v>44144</v>
      </c>
      <c r="B26" s="57">
        <v>44144</v>
      </c>
      <c r="C26" s="58" t="s">
        <v>1414</v>
      </c>
      <c r="D26" s="58" t="s">
        <v>2967</v>
      </c>
      <c r="E26" s="96">
        <v>4</v>
      </c>
      <c r="F26" s="60"/>
      <c r="G26" s="98">
        <f t="shared" si="0"/>
        <v>1746.2599999999998</v>
      </c>
    </row>
    <row r="27" spans="1:7" ht="15" x14ac:dyDescent="0.25">
      <c r="A27" s="57">
        <v>44147</v>
      </c>
      <c r="B27" s="57">
        <v>44147</v>
      </c>
      <c r="C27" s="58" t="s">
        <v>107</v>
      </c>
      <c r="D27" s="58" t="s">
        <v>2881</v>
      </c>
      <c r="E27" s="96">
        <v>1.5</v>
      </c>
      <c r="F27" s="60"/>
      <c r="G27" s="98">
        <f t="shared" si="0"/>
        <v>1744.7599999999998</v>
      </c>
    </row>
    <row r="28" spans="1:7" ht="15" x14ac:dyDescent="0.25">
      <c r="A28" s="57">
        <v>44149</v>
      </c>
      <c r="B28" s="57">
        <v>44149</v>
      </c>
      <c r="C28" s="58" t="s">
        <v>2968</v>
      </c>
      <c r="D28" s="58" t="s">
        <v>2969</v>
      </c>
      <c r="E28" s="96">
        <v>0.75</v>
      </c>
      <c r="F28" s="60"/>
      <c r="G28" s="98">
        <f t="shared" si="0"/>
        <v>1744.0099999999998</v>
      </c>
    </row>
    <row r="29" spans="1:7" ht="15" x14ac:dyDescent="0.25">
      <c r="A29" s="57">
        <v>44149</v>
      </c>
      <c r="B29" s="57">
        <v>44149</v>
      </c>
      <c r="C29" s="58" t="s">
        <v>1730</v>
      </c>
      <c r="D29" s="58" t="s">
        <v>2970</v>
      </c>
      <c r="E29" s="96">
        <v>1.85</v>
      </c>
      <c r="F29" s="60"/>
      <c r="G29" s="98">
        <f t="shared" si="0"/>
        <v>1742.1599999999999</v>
      </c>
    </row>
    <row r="30" spans="1:7" ht="15" x14ac:dyDescent="0.25">
      <c r="A30" s="57">
        <v>44144</v>
      </c>
      <c r="B30" s="57">
        <v>44144</v>
      </c>
      <c r="C30" s="58" t="s">
        <v>120</v>
      </c>
      <c r="D30" s="58" t="s">
        <v>2971</v>
      </c>
      <c r="E30" s="96">
        <v>3.85</v>
      </c>
      <c r="F30" s="60"/>
      <c r="G30" s="98">
        <f t="shared" si="0"/>
        <v>1738.31</v>
      </c>
    </row>
    <row r="31" spans="1:7" ht="15" x14ac:dyDescent="0.25">
      <c r="A31" s="57">
        <v>44143</v>
      </c>
      <c r="B31" s="57">
        <v>44143</v>
      </c>
      <c r="C31" s="58" t="s">
        <v>1574</v>
      </c>
      <c r="D31" s="58" t="s">
        <v>67</v>
      </c>
      <c r="E31" s="96">
        <v>6.95</v>
      </c>
      <c r="F31" s="60"/>
      <c r="G31" s="98">
        <f t="shared" si="0"/>
        <v>1731.36</v>
      </c>
    </row>
    <row r="32" spans="1:7" ht="15" x14ac:dyDescent="0.25">
      <c r="A32" s="57">
        <v>44148</v>
      </c>
      <c r="B32" s="57">
        <v>44148</v>
      </c>
      <c r="C32" s="58" t="s">
        <v>130</v>
      </c>
      <c r="D32" s="58" t="s">
        <v>18</v>
      </c>
      <c r="E32" s="96">
        <v>7.5</v>
      </c>
      <c r="F32" s="60"/>
      <c r="G32" s="98">
        <f t="shared" si="0"/>
        <v>1723.86</v>
      </c>
    </row>
    <row r="33" spans="1:7" ht="15" x14ac:dyDescent="0.25">
      <c r="A33" s="57">
        <v>44149</v>
      </c>
      <c r="B33" s="57">
        <v>44149</v>
      </c>
      <c r="C33" s="58" t="s">
        <v>58</v>
      </c>
      <c r="D33" s="58" t="s">
        <v>2972</v>
      </c>
      <c r="E33" s="96">
        <v>3.05</v>
      </c>
      <c r="F33" s="58"/>
      <c r="G33" s="98">
        <f t="shared" si="0"/>
        <v>1720.81</v>
      </c>
    </row>
    <row r="34" spans="1:7" ht="15" x14ac:dyDescent="0.25">
      <c r="A34" s="57">
        <v>44149</v>
      </c>
      <c r="B34" s="57">
        <v>44149</v>
      </c>
      <c r="C34" s="58" t="s">
        <v>253</v>
      </c>
      <c r="D34" s="58" t="s">
        <v>2973</v>
      </c>
      <c r="E34" s="96">
        <v>5.6</v>
      </c>
      <c r="F34" s="58"/>
      <c r="G34" s="98">
        <f t="shared" si="0"/>
        <v>1715.21</v>
      </c>
    </row>
    <row r="35" spans="1:7" ht="15" x14ac:dyDescent="0.25">
      <c r="A35" s="57">
        <v>44148</v>
      </c>
      <c r="B35" s="57">
        <v>44148</v>
      </c>
      <c r="C35" s="58" t="s">
        <v>1574</v>
      </c>
      <c r="D35" s="58" t="s">
        <v>2974</v>
      </c>
      <c r="E35" s="96">
        <v>3.55</v>
      </c>
      <c r="F35" s="58"/>
      <c r="G35" s="98">
        <f t="shared" si="0"/>
        <v>1711.66</v>
      </c>
    </row>
    <row r="36" spans="1:7" ht="15" x14ac:dyDescent="0.25">
      <c r="A36" s="57">
        <v>44146</v>
      </c>
      <c r="B36" s="57">
        <v>44146</v>
      </c>
      <c r="C36" s="58" t="s">
        <v>2975</v>
      </c>
      <c r="D36" s="58" t="s">
        <v>2976</v>
      </c>
      <c r="E36" s="96">
        <v>1.95</v>
      </c>
      <c r="F36" s="58"/>
      <c r="G36" s="98">
        <f t="shared" si="0"/>
        <v>1709.71</v>
      </c>
    </row>
    <row r="37" spans="1:7" ht="15" x14ac:dyDescent="0.25">
      <c r="A37" s="57">
        <v>44146</v>
      </c>
      <c r="B37" s="57">
        <v>44146</v>
      </c>
      <c r="C37" s="58" t="s">
        <v>2977</v>
      </c>
      <c r="D37" s="58" t="s">
        <v>2978</v>
      </c>
      <c r="E37" s="96">
        <v>3.2</v>
      </c>
      <c r="F37" s="58"/>
      <c r="G37" s="98">
        <f t="shared" si="0"/>
        <v>1706.51</v>
      </c>
    </row>
    <row r="38" spans="1:7" ht="15" x14ac:dyDescent="0.25">
      <c r="A38" s="57">
        <v>44145</v>
      </c>
      <c r="B38" s="57">
        <v>44145</v>
      </c>
      <c r="C38" s="58" t="s">
        <v>130</v>
      </c>
      <c r="D38" s="58" t="s">
        <v>7</v>
      </c>
      <c r="E38" s="96">
        <v>10.45</v>
      </c>
      <c r="F38" s="58"/>
      <c r="G38" s="98">
        <f t="shared" si="0"/>
        <v>1696.06</v>
      </c>
    </row>
    <row r="39" spans="1:7" ht="15" x14ac:dyDescent="0.25">
      <c r="A39" s="57">
        <v>44145</v>
      </c>
      <c r="B39" s="57">
        <v>44145</v>
      </c>
      <c r="C39" s="58" t="s">
        <v>130</v>
      </c>
      <c r="D39" s="58" t="s">
        <v>1503</v>
      </c>
      <c r="E39" s="96">
        <v>3.45</v>
      </c>
      <c r="F39" s="58"/>
      <c r="G39" s="98">
        <f t="shared" si="0"/>
        <v>1692.61</v>
      </c>
    </row>
    <row r="40" spans="1:7" ht="15" x14ac:dyDescent="0.25">
      <c r="A40" s="57">
        <v>44148</v>
      </c>
      <c r="B40" s="57">
        <v>44148</v>
      </c>
      <c r="C40" s="58" t="s">
        <v>2977</v>
      </c>
      <c r="D40" s="58" t="s">
        <v>2974</v>
      </c>
      <c r="E40" s="96">
        <v>1.85</v>
      </c>
      <c r="F40" s="58"/>
      <c r="G40" s="98">
        <f t="shared" si="0"/>
        <v>1690.76</v>
      </c>
    </row>
    <row r="41" spans="1:7" ht="15" x14ac:dyDescent="0.25">
      <c r="A41" s="57">
        <v>44147</v>
      </c>
      <c r="B41" s="57">
        <v>44147</v>
      </c>
      <c r="C41" s="58" t="s">
        <v>79</v>
      </c>
      <c r="D41" s="58" t="s">
        <v>33</v>
      </c>
      <c r="E41" s="96">
        <v>11.15</v>
      </c>
      <c r="F41" s="58"/>
      <c r="G41" s="98">
        <f t="shared" si="0"/>
        <v>1679.61</v>
      </c>
    </row>
    <row r="42" spans="1:7" ht="15" x14ac:dyDescent="0.25">
      <c r="A42" s="57">
        <v>44144</v>
      </c>
      <c r="B42" s="57">
        <v>44144</v>
      </c>
      <c r="C42" s="58" t="s">
        <v>232</v>
      </c>
      <c r="D42" s="92" t="s">
        <v>2979</v>
      </c>
      <c r="E42" s="96">
        <v>1.4</v>
      </c>
      <c r="F42" s="58"/>
      <c r="G42" s="98">
        <f t="shared" si="0"/>
        <v>1678.2099999999998</v>
      </c>
    </row>
    <row r="43" spans="1:7" ht="15" x14ac:dyDescent="0.25">
      <c r="A43" s="57">
        <v>44146</v>
      </c>
      <c r="B43" s="57">
        <v>44146</v>
      </c>
      <c r="C43" s="58" t="s">
        <v>130</v>
      </c>
      <c r="D43" s="92" t="s">
        <v>7</v>
      </c>
      <c r="E43" s="96">
        <v>7.15</v>
      </c>
      <c r="F43" s="58"/>
      <c r="G43" s="98">
        <f t="shared" si="0"/>
        <v>1671.0599999999997</v>
      </c>
    </row>
    <row r="44" spans="1:7" ht="15" x14ac:dyDescent="0.25">
      <c r="A44" s="57">
        <v>44141</v>
      </c>
      <c r="B44" s="57">
        <v>44141</v>
      </c>
      <c r="C44" s="58" t="s">
        <v>107</v>
      </c>
      <c r="D44" s="58" t="s">
        <v>2980</v>
      </c>
      <c r="E44" s="96">
        <v>1</v>
      </c>
      <c r="F44" s="58"/>
      <c r="G44" s="98">
        <f t="shared" si="0"/>
        <v>1670.0599999999997</v>
      </c>
    </row>
    <row r="45" spans="1:7" ht="15" x14ac:dyDescent="0.25">
      <c r="A45" s="57">
        <v>44144</v>
      </c>
      <c r="B45" s="57">
        <v>44144</v>
      </c>
      <c r="C45" s="58" t="s">
        <v>107</v>
      </c>
      <c r="D45" s="58" t="s">
        <v>2979</v>
      </c>
      <c r="E45" s="96">
        <v>1</v>
      </c>
      <c r="F45" s="58"/>
      <c r="G45" s="98">
        <f t="shared" si="0"/>
        <v>1669.0599999999997</v>
      </c>
    </row>
    <row r="46" spans="1:7" ht="15.75" customHeight="1" x14ac:dyDescent="0.25">
      <c r="A46" s="57">
        <v>44151</v>
      </c>
      <c r="B46" s="57">
        <v>44151</v>
      </c>
      <c r="C46" s="58" t="s">
        <v>253</v>
      </c>
      <c r="D46" s="58" t="s">
        <v>2981</v>
      </c>
      <c r="E46" s="96">
        <v>3.95</v>
      </c>
      <c r="F46" s="58"/>
      <c r="G46" s="98">
        <f t="shared" si="0"/>
        <v>1665.1099999999997</v>
      </c>
    </row>
    <row r="47" spans="1:7" ht="15" x14ac:dyDescent="0.25">
      <c r="A47" s="57">
        <v>44146</v>
      </c>
      <c r="B47" s="57">
        <v>44146</v>
      </c>
      <c r="C47" s="58" t="s">
        <v>2982</v>
      </c>
      <c r="D47" s="58" t="s">
        <v>307</v>
      </c>
      <c r="E47" s="96">
        <v>6.3</v>
      </c>
      <c r="F47" s="58"/>
      <c r="G47" s="98">
        <f t="shared" si="0"/>
        <v>1658.8099999999997</v>
      </c>
    </row>
    <row r="48" spans="1:7" ht="15" x14ac:dyDescent="0.25">
      <c r="A48" s="57">
        <v>44145</v>
      </c>
      <c r="B48" s="57">
        <v>44145</v>
      </c>
      <c r="C48" s="58" t="s">
        <v>2982</v>
      </c>
      <c r="D48" s="58" t="s">
        <v>307</v>
      </c>
      <c r="E48" s="96">
        <v>8.5500000000000007</v>
      </c>
      <c r="F48" s="58"/>
      <c r="G48" s="98">
        <f t="shared" si="0"/>
        <v>1650.2599999999998</v>
      </c>
    </row>
    <row r="49" spans="1:7" ht="15" x14ac:dyDescent="0.25">
      <c r="A49" s="57">
        <v>44151</v>
      </c>
      <c r="B49" s="57">
        <v>44151</v>
      </c>
      <c r="C49" s="58" t="s">
        <v>1483</v>
      </c>
      <c r="D49" s="58" t="s">
        <v>2983</v>
      </c>
      <c r="E49" s="96">
        <v>2.9</v>
      </c>
      <c r="F49" s="58"/>
      <c r="G49" s="98">
        <f t="shared" si="0"/>
        <v>1647.3599999999997</v>
      </c>
    </row>
    <row r="50" spans="1:7" ht="15" x14ac:dyDescent="0.25">
      <c r="A50" s="57">
        <v>44147</v>
      </c>
      <c r="B50" s="57">
        <v>44147</v>
      </c>
      <c r="C50" s="58" t="s">
        <v>1527</v>
      </c>
      <c r="D50" s="58" t="s">
        <v>2984</v>
      </c>
      <c r="E50" s="96">
        <v>9.85</v>
      </c>
      <c r="F50" s="58"/>
      <c r="G50" s="98">
        <f t="shared" si="0"/>
        <v>1637.5099999999998</v>
      </c>
    </row>
    <row r="51" spans="1:7" ht="15" x14ac:dyDescent="0.25">
      <c r="A51" s="57">
        <v>44151</v>
      </c>
      <c r="B51" s="57">
        <v>44151</v>
      </c>
      <c r="C51" s="58" t="s">
        <v>56</v>
      </c>
      <c r="D51" s="58" t="s">
        <v>2985</v>
      </c>
      <c r="E51" s="96">
        <v>4.3</v>
      </c>
      <c r="F51" s="58"/>
      <c r="G51" s="98">
        <f t="shared" si="0"/>
        <v>1633.2099999999998</v>
      </c>
    </row>
    <row r="52" spans="1:7" ht="15" x14ac:dyDescent="0.25">
      <c r="A52" s="57">
        <v>44145</v>
      </c>
      <c r="B52" s="57">
        <v>44145</v>
      </c>
      <c r="C52" s="58" t="s">
        <v>1850</v>
      </c>
      <c r="D52" s="58" t="s">
        <v>2986</v>
      </c>
      <c r="E52" s="96">
        <v>4.5</v>
      </c>
      <c r="F52" s="58"/>
      <c r="G52" s="98">
        <f t="shared" si="0"/>
        <v>1628.7099999999998</v>
      </c>
    </row>
    <row r="53" spans="1:7" ht="15" x14ac:dyDescent="0.25">
      <c r="A53" s="57">
        <v>44151</v>
      </c>
      <c r="B53" s="57">
        <v>44151</v>
      </c>
      <c r="C53" s="58" t="s">
        <v>689</v>
      </c>
      <c r="D53" s="58" t="s">
        <v>2987</v>
      </c>
      <c r="E53" s="96">
        <v>5.4</v>
      </c>
      <c r="F53" s="58"/>
      <c r="G53" s="98">
        <f t="shared" si="0"/>
        <v>1623.3099999999997</v>
      </c>
    </row>
    <row r="54" spans="1:7" ht="15" x14ac:dyDescent="0.25">
      <c r="A54" s="57">
        <v>44146</v>
      </c>
      <c r="B54" s="57">
        <v>44146</v>
      </c>
      <c r="C54" s="58" t="s">
        <v>107</v>
      </c>
      <c r="D54" s="58" t="s">
        <v>1444</v>
      </c>
      <c r="E54" s="96">
        <v>2.1</v>
      </c>
      <c r="F54" s="58"/>
      <c r="G54" s="98">
        <f t="shared" si="0"/>
        <v>1621.2099999999998</v>
      </c>
    </row>
    <row r="55" spans="1:7" ht="15" x14ac:dyDescent="0.25">
      <c r="A55" s="57">
        <v>44152</v>
      </c>
      <c r="B55" s="57">
        <v>44152</v>
      </c>
      <c r="C55" s="58" t="s">
        <v>107</v>
      </c>
      <c r="D55" s="58" t="s">
        <v>2988</v>
      </c>
      <c r="E55" s="96">
        <v>1</v>
      </c>
      <c r="F55" s="58"/>
      <c r="G55" s="98">
        <f t="shared" si="0"/>
        <v>1620.2099999999998</v>
      </c>
    </row>
    <row r="56" spans="1:7" ht="15" x14ac:dyDescent="0.25">
      <c r="A56" s="57">
        <v>44145</v>
      </c>
      <c r="B56" s="57">
        <v>44145</v>
      </c>
      <c r="C56" s="58" t="s">
        <v>87</v>
      </c>
      <c r="D56" s="58" t="s">
        <v>2989</v>
      </c>
      <c r="E56" s="96">
        <v>3.95</v>
      </c>
      <c r="F56" s="58"/>
      <c r="G56" s="98">
        <f t="shared" si="0"/>
        <v>1616.2599999999998</v>
      </c>
    </row>
    <row r="57" spans="1:7" ht="15" x14ac:dyDescent="0.25">
      <c r="A57" s="57">
        <v>44144</v>
      </c>
      <c r="B57" s="57">
        <v>44144</v>
      </c>
      <c r="C57" s="58" t="s">
        <v>130</v>
      </c>
      <c r="D57" s="58" t="s">
        <v>2990</v>
      </c>
      <c r="E57" s="96">
        <v>2.1</v>
      </c>
      <c r="F57" s="58"/>
      <c r="G57" s="98">
        <f t="shared" si="0"/>
        <v>1614.1599999999999</v>
      </c>
    </row>
    <row r="58" spans="1:7" ht="15" x14ac:dyDescent="0.25">
      <c r="A58" s="57">
        <v>44151</v>
      </c>
      <c r="B58" s="57">
        <v>44151</v>
      </c>
      <c r="C58" s="58" t="s">
        <v>130</v>
      </c>
      <c r="D58" s="58" t="s">
        <v>2992</v>
      </c>
      <c r="E58" s="96">
        <v>5.2</v>
      </c>
      <c r="F58" s="58"/>
      <c r="G58" s="98">
        <f t="shared" si="0"/>
        <v>1608.9599999999998</v>
      </c>
    </row>
    <row r="59" spans="1:7" ht="15" x14ac:dyDescent="0.25">
      <c r="A59" s="57">
        <v>44146</v>
      </c>
      <c r="B59" s="57">
        <v>44146</v>
      </c>
      <c r="C59" s="58" t="s">
        <v>87</v>
      </c>
      <c r="D59" s="58" t="s">
        <v>2991</v>
      </c>
      <c r="E59" s="96">
        <v>13.7</v>
      </c>
      <c r="F59" s="58"/>
      <c r="G59" s="98">
        <f t="shared" si="0"/>
        <v>1595.2599999999998</v>
      </c>
    </row>
    <row r="60" spans="1:7" ht="15" x14ac:dyDescent="0.25">
      <c r="A60" s="57">
        <v>44152</v>
      </c>
      <c r="B60" s="57">
        <v>44152</v>
      </c>
      <c r="C60" s="58" t="s">
        <v>2547</v>
      </c>
      <c r="D60" s="58" t="s">
        <v>2042</v>
      </c>
      <c r="E60" s="96">
        <v>2.35</v>
      </c>
      <c r="F60" s="58"/>
      <c r="G60" s="98">
        <f t="shared" si="0"/>
        <v>1592.9099999999999</v>
      </c>
    </row>
    <row r="61" spans="1:7" ht="15" x14ac:dyDescent="0.25">
      <c r="A61" s="57">
        <v>44153</v>
      </c>
      <c r="B61" s="57">
        <v>44153</v>
      </c>
      <c r="C61" s="58" t="s">
        <v>2982</v>
      </c>
      <c r="D61" s="58" t="s">
        <v>307</v>
      </c>
      <c r="E61" s="96">
        <v>4.75</v>
      </c>
      <c r="F61" s="58"/>
      <c r="G61" s="98">
        <f t="shared" si="0"/>
        <v>1588.1599999999999</v>
      </c>
    </row>
    <row r="62" spans="1:7" ht="15" x14ac:dyDescent="0.25">
      <c r="A62" s="57">
        <v>44147</v>
      </c>
      <c r="B62" s="57">
        <v>44147</v>
      </c>
      <c r="C62" s="58" t="s">
        <v>130</v>
      </c>
      <c r="D62" s="58" t="s">
        <v>7</v>
      </c>
      <c r="E62" s="96">
        <v>4.7</v>
      </c>
      <c r="F62" s="58"/>
      <c r="G62" s="98">
        <f t="shared" si="0"/>
        <v>1583.4599999999998</v>
      </c>
    </row>
    <row r="63" spans="1:7" ht="15" x14ac:dyDescent="0.25">
      <c r="A63" s="57">
        <v>44147</v>
      </c>
      <c r="B63" s="57">
        <v>44147</v>
      </c>
      <c r="C63" s="58" t="s">
        <v>2993</v>
      </c>
      <c r="D63" s="58" t="s">
        <v>2994</v>
      </c>
      <c r="E63" s="96">
        <v>2.4500000000000002</v>
      </c>
      <c r="F63" s="58"/>
      <c r="G63" s="98">
        <f t="shared" si="0"/>
        <v>1581.0099999999998</v>
      </c>
    </row>
    <row r="64" spans="1:7" ht="15" x14ac:dyDescent="0.25">
      <c r="A64" s="57">
        <v>44148</v>
      </c>
      <c r="B64" s="57">
        <v>44148</v>
      </c>
      <c r="C64" s="58" t="s">
        <v>1561</v>
      </c>
      <c r="D64" s="58" t="s">
        <v>2995</v>
      </c>
      <c r="E64" s="96">
        <v>0.5</v>
      </c>
      <c r="F64" s="58"/>
      <c r="G64" s="98">
        <f t="shared" si="0"/>
        <v>1580.5099999999998</v>
      </c>
    </row>
    <row r="65" spans="1:7" ht="15" x14ac:dyDescent="0.25">
      <c r="A65" s="57">
        <v>44152</v>
      </c>
      <c r="B65" s="57">
        <v>44152</v>
      </c>
      <c r="C65" s="58" t="s">
        <v>130</v>
      </c>
      <c r="D65" s="58" t="s">
        <v>2996</v>
      </c>
      <c r="E65" s="96">
        <v>14.45</v>
      </c>
      <c r="F65" s="58"/>
      <c r="G65" s="98">
        <f t="shared" si="0"/>
        <v>1566.0599999999997</v>
      </c>
    </row>
    <row r="66" spans="1:7" ht="15" x14ac:dyDescent="0.25">
      <c r="A66" s="57">
        <v>44153</v>
      </c>
      <c r="B66" s="57">
        <v>44153</v>
      </c>
      <c r="C66" s="58" t="s">
        <v>128</v>
      </c>
      <c r="D66" s="58" t="s">
        <v>2997</v>
      </c>
      <c r="E66" s="96">
        <v>1.5</v>
      </c>
      <c r="F66" s="58"/>
      <c r="G66" s="98">
        <f t="shared" si="0"/>
        <v>1564.5599999999997</v>
      </c>
    </row>
    <row r="67" spans="1:7" ht="15" x14ac:dyDescent="0.25">
      <c r="A67" s="57">
        <v>44153</v>
      </c>
      <c r="B67" s="57">
        <v>44153</v>
      </c>
      <c r="C67" s="58" t="s">
        <v>556</v>
      </c>
      <c r="D67" s="58" t="s">
        <v>1886</v>
      </c>
      <c r="E67" s="96">
        <v>6.3</v>
      </c>
      <c r="F67" s="58"/>
      <c r="G67" s="98">
        <f t="shared" si="0"/>
        <v>1558.2599999999998</v>
      </c>
    </row>
    <row r="68" spans="1:7" ht="15" x14ac:dyDescent="0.25">
      <c r="A68" s="57">
        <v>44147</v>
      </c>
      <c r="B68" s="57">
        <v>44147</v>
      </c>
      <c r="C68" s="58" t="s">
        <v>415</v>
      </c>
      <c r="D68" s="58" t="s">
        <v>2998</v>
      </c>
      <c r="E68" s="96">
        <v>4</v>
      </c>
      <c r="F68" s="58"/>
      <c r="G68" s="98">
        <f t="shared" si="0"/>
        <v>1554.2599999999998</v>
      </c>
    </row>
    <row r="69" spans="1:7" ht="15" x14ac:dyDescent="0.25">
      <c r="A69" s="57">
        <v>44155</v>
      </c>
      <c r="B69" s="57">
        <v>44155</v>
      </c>
      <c r="C69" s="58" t="s">
        <v>72</v>
      </c>
      <c r="D69" s="58" t="s">
        <v>2999</v>
      </c>
      <c r="E69" s="96">
        <v>4</v>
      </c>
      <c r="F69" s="59"/>
      <c r="G69" s="98">
        <f t="shared" si="0"/>
        <v>1550.2599999999998</v>
      </c>
    </row>
    <row r="70" spans="1:7" ht="15" x14ac:dyDescent="0.25">
      <c r="A70" s="57">
        <v>44155</v>
      </c>
      <c r="B70" s="57">
        <v>44155</v>
      </c>
      <c r="C70" s="58" t="s">
        <v>130</v>
      </c>
      <c r="D70" s="58" t="s">
        <v>121</v>
      </c>
      <c r="E70" s="96">
        <v>5</v>
      </c>
      <c r="F70" s="59"/>
      <c r="G70" s="98">
        <f t="shared" si="0"/>
        <v>1545.2599999999998</v>
      </c>
    </row>
    <row r="71" spans="1:7" ht="15" x14ac:dyDescent="0.25">
      <c r="A71" s="57">
        <v>44154</v>
      </c>
      <c r="B71" s="57">
        <v>44154</v>
      </c>
      <c r="C71" s="58" t="s">
        <v>130</v>
      </c>
      <c r="D71" s="58" t="s">
        <v>3000</v>
      </c>
      <c r="E71" s="96">
        <v>5.9</v>
      </c>
      <c r="F71" s="59"/>
      <c r="G71" s="98">
        <f t="shared" si="0"/>
        <v>1539.3599999999997</v>
      </c>
    </row>
    <row r="72" spans="1:7" ht="15" x14ac:dyDescent="0.25">
      <c r="A72" s="57">
        <v>44152</v>
      </c>
      <c r="B72" s="57">
        <v>44152</v>
      </c>
      <c r="C72" s="58" t="s">
        <v>130</v>
      </c>
      <c r="D72" s="58" t="s">
        <v>3000</v>
      </c>
      <c r="E72" s="96">
        <v>3.1</v>
      </c>
      <c r="F72" s="59"/>
      <c r="G72" s="98">
        <f t="shared" si="0"/>
        <v>1536.2599999999998</v>
      </c>
    </row>
    <row r="73" spans="1:7" ht="15" x14ac:dyDescent="0.25">
      <c r="A73" s="57">
        <v>44152</v>
      </c>
      <c r="B73" s="57">
        <v>44152</v>
      </c>
      <c r="C73" s="58" t="s">
        <v>3001</v>
      </c>
      <c r="D73" s="58" t="s">
        <v>3002</v>
      </c>
      <c r="E73" s="96">
        <v>0.45</v>
      </c>
      <c r="F73" s="59"/>
      <c r="G73" s="98">
        <f t="shared" si="0"/>
        <v>1535.8099999999997</v>
      </c>
    </row>
    <row r="74" spans="1:7" ht="15" x14ac:dyDescent="0.25">
      <c r="A74" s="129">
        <v>44153</v>
      </c>
      <c r="B74" s="130">
        <v>44153</v>
      </c>
      <c r="C74" s="58" t="s">
        <v>3003</v>
      </c>
      <c r="D74" s="58" t="s">
        <v>3004</v>
      </c>
      <c r="E74" s="96">
        <v>4.25</v>
      </c>
      <c r="F74" s="59"/>
      <c r="G74" s="98">
        <f t="shared" si="0"/>
        <v>1531.5599999999997</v>
      </c>
    </row>
    <row r="75" spans="1:7" ht="15" x14ac:dyDescent="0.25">
      <c r="A75" s="129">
        <v>44154</v>
      </c>
      <c r="B75" s="130">
        <v>44154</v>
      </c>
      <c r="C75" s="58" t="s">
        <v>3003</v>
      </c>
      <c r="D75" s="58" t="s">
        <v>1294</v>
      </c>
      <c r="E75" s="96">
        <v>14.1</v>
      </c>
      <c r="F75" s="59"/>
      <c r="G75" s="98">
        <f t="shared" ref="G75:G87" si="1">G74-E75</f>
        <v>1517.4599999999998</v>
      </c>
    </row>
    <row r="76" spans="1:7" ht="15" x14ac:dyDescent="0.25">
      <c r="A76" s="129">
        <v>44154</v>
      </c>
      <c r="B76" s="130">
        <v>44154</v>
      </c>
      <c r="C76" s="58" t="s">
        <v>3003</v>
      </c>
      <c r="D76" s="58" t="s">
        <v>3005</v>
      </c>
      <c r="E76" s="96">
        <v>1.55</v>
      </c>
      <c r="F76" s="59"/>
      <c r="G76" s="98">
        <f t="shared" si="0"/>
        <v>1515.9099999999999</v>
      </c>
    </row>
    <row r="77" spans="1:7" ht="15" x14ac:dyDescent="0.25">
      <c r="A77" s="129">
        <v>44152</v>
      </c>
      <c r="B77" s="130">
        <v>44152</v>
      </c>
      <c r="C77" s="58" t="s">
        <v>107</v>
      </c>
      <c r="D77" s="58" t="s">
        <v>2536</v>
      </c>
      <c r="E77" s="96">
        <v>1</v>
      </c>
      <c r="F77" s="59"/>
      <c r="G77" s="98">
        <f t="shared" ref="G77:G146" si="2">G76-E77</f>
        <v>1514.9099999999999</v>
      </c>
    </row>
    <row r="78" spans="1:7" ht="15" x14ac:dyDescent="0.25">
      <c r="A78" s="129">
        <v>44154</v>
      </c>
      <c r="B78" s="130">
        <v>44154</v>
      </c>
      <c r="C78" s="58" t="s">
        <v>1603</v>
      </c>
      <c r="D78" s="58" t="s">
        <v>3006</v>
      </c>
      <c r="E78" s="96">
        <v>1.35</v>
      </c>
      <c r="F78" s="59"/>
      <c r="G78" s="98">
        <f t="shared" si="1"/>
        <v>1513.56</v>
      </c>
    </row>
    <row r="79" spans="1:7" ht="15" x14ac:dyDescent="0.25">
      <c r="A79" s="129">
        <v>44154</v>
      </c>
      <c r="B79" s="130">
        <v>44154</v>
      </c>
      <c r="C79" s="58" t="s">
        <v>130</v>
      </c>
      <c r="D79" s="58" t="s">
        <v>3007</v>
      </c>
      <c r="E79" s="96">
        <v>5.65</v>
      </c>
      <c r="F79" s="59"/>
      <c r="G79" s="98">
        <f t="shared" si="1"/>
        <v>1507.9099999999999</v>
      </c>
    </row>
    <row r="80" spans="1:7" ht="15" x14ac:dyDescent="0.25">
      <c r="A80" s="129">
        <v>44154</v>
      </c>
      <c r="B80" s="130">
        <v>44154</v>
      </c>
      <c r="C80" s="58" t="s">
        <v>2982</v>
      </c>
      <c r="D80" s="58" t="s">
        <v>3008</v>
      </c>
      <c r="E80" s="96">
        <v>7.5</v>
      </c>
      <c r="F80" s="59"/>
      <c r="G80" s="98">
        <f t="shared" si="2"/>
        <v>1500.4099999999999</v>
      </c>
    </row>
    <row r="81" spans="1:7" ht="15" x14ac:dyDescent="0.25">
      <c r="A81" s="129">
        <v>44154</v>
      </c>
      <c r="B81" s="130">
        <v>44154</v>
      </c>
      <c r="C81" s="58" t="s">
        <v>3009</v>
      </c>
      <c r="D81" s="58" t="s">
        <v>3010</v>
      </c>
      <c r="E81" s="96">
        <v>0.45</v>
      </c>
      <c r="F81" s="59"/>
      <c r="G81" s="98">
        <f t="shared" si="1"/>
        <v>1499.9599999999998</v>
      </c>
    </row>
    <row r="82" spans="1:7" ht="15" x14ac:dyDescent="0.25">
      <c r="A82" s="129">
        <v>44156</v>
      </c>
      <c r="B82" s="130">
        <v>44156</v>
      </c>
      <c r="C82" s="92" t="s">
        <v>3012</v>
      </c>
      <c r="D82" s="58" t="s">
        <v>3011</v>
      </c>
      <c r="E82" s="96">
        <v>1.45</v>
      </c>
      <c r="F82" s="59"/>
      <c r="G82" s="98">
        <f t="shared" si="1"/>
        <v>1498.5099999999998</v>
      </c>
    </row>
    <row r="83" spans="1:7" ht="15" x14ac:dyDescent="0.25">
      <c r="A83" s="129">
        <v>44156</v>
      </c>
      <c r="B83" s="130">
        <v>44156</v>
      </c>
      <c r="C83" s="58" t="s">
        <v>2982</v>
      </c>
      <c r="D83" s="58" t="s">
        <v>3013</v>
      </c>
      <c r="E83" s="96">
        <v>3.05</v>
      </c>
      <c r="F83" s="59"/>
      <c r="G83" s="98">
        <f t="shared" si="2"/>
        <v>1495.4599999999998</v>
      </c>
    </row>
    <row r="84" spans="1:7" ht="15" x14ac:dyDescent="0.25">
      <c r="A84" s="129">
        <v>44157</v>
      </c>
      <c r="B84" s="130">
        <v>44157</v>
      </c>
      <c r="C84" s="58" t="s">
        <v>3012</v>
      </c>
      <c r="D84" s="58" t="s">
        <v>2345</v>
      </c>
      <c r="E84" s="96">
        <v>3.1</v>
      </c>
      <c r="F84" s="59"/>
      <c r="G84" s="98">
        <f t="shared" si="1"/>
        <v>1492.36</v>
      </c>
    </row>
    <row r="85" spans="1:7" ht="15" x14ac:dyDescent="0.25">
      <c r="A85" s="129">
        <v>44156</v>
      </c>
      <c r="B85" s="130">
        <v>44156</v>
      </c>
      <c r="C85" s="58" t="s">
        <v>3014</v>
      </c>
      <c r="D85" s="58" t="s">
        <v>3015</v>
      </c>
      <c r="E85" s="96">
        <v>5.55</v>
      </c>
      <c r="F85" s="59"/>
      <c r="G85" s="98">
        <f t="shared" si="1"/>
        <v>1486.81</v>
      </c>
    </row>
    <row r="86" spans="1:7" ht="15" x14ac:dyDescent="0.25">
      <c r="A86" s="129">
        <v>44156</v>
      </c>
      <c r="B86" s="130">
        <v>44156</v>
      </c>
      <c r="C86" s="58" t="s">
        <v>128</v>
      </c>
      <c r="D86" s="58" t="s">
        <v>3016</v>
      </c>
      <c r="E86" s="96">
        <v>1.35</v>
      </c>
      <c r="F86" s="59"/>
      <c r="G86" s="98">
        <f t="shared" si="2"/>
        <v>1485.46</v>
      </c>
    </row>
    <row r="87" spans="1:7" ht="15" x14ac:dyDescent="0.25">
      <c r="A87" s="129">
        <v>44156</v>
      </c>
      <c r="B87" s="130">
        <v>44156</v>
      </c>
      <c r="C87" s="58" t="s">
        <v>2245</v>
      </c>
      <c r="D87" s="58" t="s">
        <v>246</v>
      </c>
      <c r="E87" s="96">
        <v>25.35</v>
      </c>
      <c r="F87" s="59"/>
      <c r="G87" s="98">
        <f t="shared" si="1"/>
        <v>1460.1100000000001</v>
      </c>
    </row>
    <row r="88" spans="1:7" ht="15" x14ac:dyDescent="0.25">
      <c r="A88" s="129">
        <v>44157</v>
      </c>
      <c r="B88" s="130">
        <v>44157</v>
      </c>
      <c r="C88" s="58" t="s">
        <v>2245</v>
      </c>
      <c r="D88" s="58" t="s">
        <v>246</v>
      </c>
      <c r="E88" s="96">
        <v>24.2</v>
      </c>
      <c r="F88" s="59"/>
      <c r="G88" s="98">
        <f t="shared" si="2"/>
        <v>1435.91</v>
      </c>
    </row>
    <row r="89" spans="1:7" ht="15" x14ac:dyDescent="0.25">
      <c r="A89" s="129">
        <v>44159</v>
      </c>
      <c r="B89" s="130">
        <v>44159</v>
      </c>
      <c r="C89" s="58" t="s">
        <v>3017</v>
      </c>
      <c r="D89" s="58" t="s">
        <v>3018</v>
      </c>
      <c r="E89" s="96">
        <v>10.1</v>
      </c>
      <c r="F89" s="59"/>
      <c r="G89" s="98">
        <f t="shared" si="2"/>
        <v>1425.8100000000002</v>
      </c>
    </row>
    <row r="90" spans="1:7" ht="15" x14ac:dyDescent="0.25">
      <c r="A90" s="129">
        <v>44134</v>
      </c>
      <c r="B90" s="130">
        <v>44134</v>
      </c>
      <c r="C90" s="58" t="s">
        <v>3012</v>
      </c>
      <c r="D90" s="58" t="s">
        <v>3019</v>
      </c>
      <c r="E90" s="96">
        <v>10.5</v>
      </c>
      <c r="F90" s="59"/>
      <c r="G90" s="98">
        <f t="shared" si="2"/>
        <v>1415.3100000000002</v>
      </c>
    </row>
    <row r="91" spans="1:7" ht="15" x14ac:dyDescent="0.25">
      <c r="A91" s="129">
        <v>44134</v>
      </c>
      <c r="B91" s="130">
        <v>44134</v>
      </c>
      <c r="C91" s="58" t="s">
        <v>130</v>
      </c>
      <c r="D91" s="58" t="s">
        <v>3020</v>
      </c>
      <c r="E91" s="96">
        <v>3.55</v>
      </c>
      <c r="F91" s="59"/>
      <c r="G91" s="98">
        <f t="shared" si="2"/>
        <v>1411.7600000000002</v>
      </c>
    </row>
    <row r="92" spans="1:7" ht="15" x14ac:dyDescent="0.25">
      <c r="A92" s="129">
        <v>44146</v>
      </c>
      <c r="B92" s="130">
        <v>44146</v>
      </c>
      <c r="C92" s="58" t="s">
        <v>130</v>
      </c>
      <c r="D92" s="58" t="s">
        <v>3021</v>
      </c>
      <c r="E92" s="96">
        <v>3.55</v>
      </c>
      <c r="F92" s="59"/>
      <c r="G92" s="98">
        <f t="shared" si="2"/>
        <v>1408.2100000000003</v>
      </c>
    </row>
    <row r="93" spans="1:7" ht="15" x14ac:dyDescent="0.25">
      <c r="A93" s="129">
        <v>44154</v>
      </c>
      <c r="B93" s="130">
        <v>44154</v>
      </c>
      <c r="C93" s="58" t="s">
        <v>176</v>
      </c>
      <c r="D93" s="58" t="s">
        <v>1308</v>
      </c>
      <c r="E93" s="96">
        <v>7.85</v>
      </c>
      <c r="F93" s="59"/>
      <c r="G93" s="98">
        <f t="shared" si="2"/>
        <v>1400.3600000000004</v>
      </c>
    </row>
    <row r="94" spans="1:7" ht="15" x14ac:dyDescent="0.25">
      <c r="A94" s="129">
        <v>44156</v>
      </c>
      <c r="B94" s="130">
        <v>44156</v>
      </c>
      <c r="C94" s="58" t="s">
        <v>56</v>
      </c>
      <c r="D94" s="58" t="s">
        <v>3022</v>
      </c>
      <c r="E94" s="96">
        <v>2.2999999999999998</v>
      </c>
      <c r="F94" s="59"/>
      <c r="G94" s="98">
        <f t="shared" si="2"/>
        <v>1398.0600000000004</v>
      </c>
    </row>
    <row r="95" spans="1:7" ht="15" x14ac:dyDescent="0.25">
      <c r="A95" s="129">
        <v>44153</v>
      </c>
      <c r="B95" s="130">
        <v>44153</v>
      </c>
      <c r="C95" s="58" t="s">
        <v>130</v>
      </c>
      <c r="D95" s="58" t="s">
        <v>3023</v>
      </c>
      <c r="E95" s="96">
        <v>1.3</v>
      </c>
      <c r="F95" s="59"/>
      <c r="G95" s="98">
        <f t="shared" si="2"/>
        <v>1396.7600000000004</v>
      </c>
    </row>
    <row r="96" spans="1:7" ht="15" x14ac:dyDescent="0.25">
      <c r="A96" s="129">
        <v>44155</v>
      </c>
      <c r="B96" s="130">
        <v>44155</v>
      </c>
      <c r="C96" s="58" t="s">
        <v>128</v>
      </c>
      <c r="D96" s="58" t="s">
        <v>2508</v>
      </c>
      <c r="E96" s="96">
        <v>4</v>
      </c>
      <c r="F96" s="59"/>
      <c r="G96" s="98">
        <f t="shared" si="2"/>
        <v>1392.7600000000004</v>
      </c>
    </row>
    <row r="97" spans="1:9" ht="15" x14ac:dyDescent="0.25">
      <c r="A97" s="129">
        <v>44153</v>
      </c>
      <c r="B97" s="130">
        <v>44153</v>
      </c>
      <c r="C97" s="58" t="s">
        <v>87</v>
      </c>
      <c r="D97" s="58" t="s">
        <v>3023</v>
      </c>
      <c r="E97" s="96">
        <v>7.55</v>
      </c>
      <c r="F97" s="59"/>
      <c r="G97" s="98">
        <f t="shared" si="2"/>
        <v>1385.2100000000005</v>
      </c>
    </row>
    <row r="98" spans="1:9" ht="15" x14ac:dyDescent="0.25">
      <c r="A98" s="129">
        <v>44155</v>
      </c>
      <c r="B98" s="130">
        <v>44155</v>
      </c>
      <c r="C98" s="58" t="s">
        <v>59</v>
      </c>
      <c r="D98" s="58" t="s">
        <v>3024</v>
      </c>
      <c r="E98" s="96">
        <v>2.2999999999999998</v>
      </c>
      <c r="F98" s="59"/>
      <c r="G98" s="98">
        <f t="shared" si="2"/>
        <v>1382.9100000000005</v>
      </c>
    </row>
    <row r="99" spans="1:9" ht="15" x14ac:dyDescent="0.25">
      <c r="A99" s="129">
        <v>44158</v>
      </c>
      <c r="B99" s="130">
        <v>44158</v>
      </c>
      <c r="C99" s="58" t="s">
        <v>130</v>
      </c>
      <c r="D99" s="58" t="s">
        <v>3025</v>
      </c>
      <c r="E99" s="96">
        <v>7.6</v>
      </c>
      <c r="F99" s="59"/>
      <c r="G99" s="98">
        <f t="shared" si="2"/>
        <v>1375.3100000000006</v>
      </c>
    </row>
    <row r="100" spans="1:9" ht="15" x14ac:dyDescent="0.25">
      <c r="A100" s="129">
        <v>44155</v>
      </c>
      <c r="B100" s="130">
        <v>44155</v>
      </c>
      <c r="C100" s="58" t="s">
        <v>80</v>
      </c>
      <c r="D100" s="58" t="s">
        <v>3026</v>
      </c>
      <c r="E100" s="96">
        <v>1.2</v>
      </c>
      <c r="F100" s="59"/>
      <c r="G100" s="98">
        <f t="shared" si="2"/>
        <v>1374.1100000000006</v>
      </c>
    </row>
    <row r="101" spans="1:9" ht="15" x14ac:dyDescent="0.25">
      <c r="A101" s="129">
        <v>44158</v>
      </c>
      <c r="B101" s="130">
        <v>44158</v>
      </c>
      <c r="C101" s="58" t="s">
        <v>80</v>
      </c>
      <c r="D101" s="58" t="s">
        <v>3027</v>
      </c>
      <c r="E101" s="96">
        <v>4.5999999999999996</v>
      </c>
      <c r="F101" s="59"/>
      <c r="G101" s="98">
        <f t="shared" si="2"/>
        <v>1369.5100000000007</v>
      </c>
    </row>
    <row r="102" spans="1:9" ht="15" x14ac:dyDescent="0.25">
      <c r="A102" s="129">
        <v>44158</v>
      </c>
      <c r="B102" s="130">
        <v>44158</v>
      </c>
      <c r="C102" s="58" t="s">
        <v>107</v>
      </c>
      <c r="D102" s="58" t="s">
        <v>3028</v>
      </c>
      <c r="E102" s="96">
        <v>1.2</v>
      </c>
      <c r="F102" s="59"/>
      <c r="G102" s="98">
        <f t="shared" si="2"/>
        <v>1368.3100000000006</v>
      </c>
    </row>
    <row r="103" spans="1:9" ht="15" x14ac:dyDescent="0.25">
      <c r="A103" s="129">
        <v>44154</v>
      </c>
      <c r="B103" s="130">
        <v>44154</v>
      </c>
      <c r="C103" s="58" t="s">
        <v>556</v>
      </c>
      <c r="D103" s="58" t="s">
        <v>3029</v>
      </c>
      <c r="E103" s="96">
        <v>2.95</v>
      </c>
      <c r="F103" s="59"/>
      <c r="G103" s="98">
        <f t="shared" si="2"/>
        <v>1365.3600000000006</v>
      </c>
    </row>
    <row r="104" spans="1:9" ht="15" x14ac:dyDescent="0.25">
      <c r="A104" s="129">
        <v>44158</v>
      </c>
      <c r="B104" s="130">
        <v>44158</v>
      </c>
      <c r="C104" s="58" t="s">
        <v>56</v>
      </c>
      <c r="D104" s="58" t="s">
        <v>3030</v>
      </c>
      <c r="E104" s="96">
        <v>3.65</v>
      </c>
      <c r="F104" s="59"/>
      <c r="G104" s="98">
        <f>G103-E104</f>
        <v>1361.7100000000005</v>
      </c>
      <c r="I104">
        <f>200/1.12</f>
        <v>178.57142857142856</v>
      </c>
    </row>
    <row r="105" spans="1:9" ht="15" x14ac:dyDescent="0.25">
      <c r="A105" s="129">
        <v>44154</v>
      </c>
      <c r="B105" s="130">
        <v>44154</v>
      </c>
      <c r="C105" s="58" t="s">
        <v>87</v>
      </c>
      <c r="D105" s="58" t="s">
        <v>2991</v>
      </c>
      <c r="E105" s="96">
        <v>5.6</v>
      </c>
      <c r="F105" s="59"/>
      <c r="G105" s="98">
        <f t="shared" si="2"/>
        <v>1356.1100000000006</v>
      </c>
    </row>
    <row r="106" spans="1:9" ht="15" x14ac:dyDescent="0.25">
      <c r="A106" s="129">
        <v>44159</v>
      </c>
      <c r="B106" s="130">
        <v>44159</v>
      </c>
      <c r="C106" s="58" t="s">
        <v>1414</v>
      </c>
      <c r="D106" s="58" t="s">
        <v>2992</v>
      </c>
      <c r="E106" s="96">
        <v>2.8</v>
      </c>
      <c r="F106" s="59"/>
      <c r="G106" s="98">
        <f t="shared" si="2"/>
        <v>1353.3100000000006</v>
      </c>
    </row>
    <row r="107" spans="1:9" ht="15" x14ac:dyDescent="0.25">
      <c r="A107" s="129">
        <v>44147</v>
      </c>
      <c r="B107" s="130">
        <v>44147</v>
      </c>
      <c r="C107" s="58" t="s">
        <v>107</v>
      </c>
      <c r="D107" s="58" t="s">
        <v>948</v>
      </c>
      <c r="E107" s="96">
        <v>1</v>
      </c>
      <c r="F107" s="59"/>
      <c r="G107" s="98">
        <f t="shared" si="2"/>
        <v>1352.3100000000006</v>
      </c>
    </row>
    <row r="108" spans="1:9" ht="15" x14ac:dyDescent="0.25">
      <c r="A108" s="129">
        <v>44159</v>
      </c>
      <c r="B108" s="130">
        <v>44159</v>
      </c>
      <c r="C108" s="58" t="s">
        <v>556</v>
      </c>
      <c r="D108" s="58" t="s">
        <v>3031</v>
      </c>
      <c r="E108" s="96">
        <v>4.0999999999999996</v>
      </c>
      <c r="F108" s="59"/>
      <c r="G108" s="98">
        <f t="shared" si="2"/>
        <v>1348.2100000000007</v>
      </c>
    </row>
    <row r="109" spans="1:9" ht="15" x14ac:dyDescent="0.25">
      <c r="A109" s="129">
        <v>44147</v>
      </c>
      <c r="B109" s="130">
        <v>44147</v>
      </c>
      <c r="C109" s="58" t="s">
        <v>1723</v>
      </c>
      <c r="D109" s="58" t="s">
        <v>3032</v>
      </c>
      <c r="E109" s="96">
        <v>3.2</v>
      </c>
      <c r="F109" s="59"/>
      <c r="G109" s="98">
        <f t="shared" si="2"/>
        <v>1345.0100000000007</v>
      </c>
    </row>
    <row r="110" spans="1:9" ht="15" x14ac:dyDescent="0.25">
      <c r="A110" s="129">
        <v>44154</v>
      </c>
      <c r="B110" s="130">
        <v>44154</v>
      </c>
      <c r="C110" s="58" t="s">
        <v>253</v>
      </c>
      <c r="D110" s="58" t="s">
        <v>3033</v>
      </c>
      <c r="E110" s="96">
        <v>1.9</v>
      </c>
      <c r="F110" s="59"/>
      <c r="G110" s="98">
        <f t="shared" si="2"/>
        <v>1343.1100000000006</v>
      </c>
    </row>
    <row r="111" spans="1:9" ht="15" x14ac:dyDescent="0.25">
      <c r="A111" s="129">
        <v>44151</v>
      </c>
      <c r="B111" s="130">
        <v>44151</v>
      </c>
      <c r="C111" s="58" t="s">
        <v>3034</v>
      </c>
      <c r="D111" s="58" t="s">
        <v>3035</v>
      </c>
      <c r="E111" s="96">
        <v>11.4</v>
      </c>
      <c r="F111" s="59"/>
      <c r="G111" s="98">
        <f t="shared" si="2"/>
        <v>1331.7100000000005</v>
      </c>
    </row>
    <row r="112" spans="1:9" ht="15" x14ac:dyDescent="0.25">
      <c r="A112" s="129">
        <v>44154</v>
      </c>
      <c r="B112" s="130">
        <v>44154</v>
      </c>
      <c r="C112" s="58" t="s">
        <v>130</v>
      </c>
      <c r="D112" s="58" t="s">
        <v>3000</v>
      </c>
      <c r="E112" s="96">
        <v>3.75</v>
      </c>
      <c r="F112" s="59"/>
      <c r="G112" s="98">
        <f t="shared" si="2"/>
        <v>1327.9600000000005</v>
      </c>
    </row>
    <row r="113" spans="1:7" ht="15" x14ac:dyDescent="0.25">
      <c r="A113" s="129">
        <v>44159</v>
      </c>
      <c r="B113" s="130">
        <v>44159</v>
      </c>
      <c r="C113" s="58" t="s">
        <v>107</v>
      </c>
      <c r="D113" s="58" t="s">
        <v>3036</v>
      </c>
      <c r="E113" s="96">
        <v>1</v>
      </c>
      <c r="F113" s="59"/>
      <c r="G113" s="98">
        <f t="shared" si="2"/>
        <v>1326.9600000000005</v>
      </c>
    </row>
    <row r="114" spans="1:7" ht="15" x14ac:dyDescent="0.25">
      <c r="A114" s="129">
        <v>44159</v>
      </c>
      <c r="B114" s="130">
        <v>44159</v>
      </c>
      <c r="C114" s="58" t="s">
        <v>1574</v>
      </c>
      <c r="D114" s="58" t="s">
        <v>3037</v>
      </c>
      <c r="E114" s="96">
        <v>7.75</v>
      </c>
      <c r="F114" s="59"/>
      <c r="G114" s="98">
        <f t="shared" si="2"/>
        <v>1319.2100000000005</v>
      </c>
    </row>
    <row r="115" spans="1:7" ht="15" x14ac:dyDescent="0.25">
      <c r="A115" s="129">
        <v>44159</v>
      </c>
      <c r="B115" s="130">
        <v>44159</v>
      </c>
      <c r="C115" s="58" t="s">
        <v>56</v>
      </c>
      <c r="D115" s="58" t="s">
        <v>2881</v>
      </c>
      <c r="E115" s="96">
        <v>12.75</v>
      </c>
      <c r="F115" s="59"/>
      <c r="G115" s="98">
        <f t="shared" si="2"/>
        <v>1306.4600000000005</v>
      </c>
    </row>
    <row r="116" spans="1:7" ht="15" x14ac:dyDescent="0.25">
      <c r="A116" s="129">
        <v>44158</v>
      </c>
      <c r="B116" s="130">
        <v>44158</v>
      </c>
      <c r="C116" s="58" t="s">
        <v>56</v>
      </c>
      <c r="D116" s="58" t="s">
        <v>2881</v>
      </c>
      <c r="E116" s="96">
        <v>2.1</v>
      </c>
      <c r="F116" s="59"/>
      <c r="G116" s="98">
        <f t="shared" si="2"/>
        <v>1304.3600000000006</v>
      </c>
    </row>
    <row r="117" spans="1:7" ht="15" x14ac:dyDescent="0.25">
      <c r="A117" s="129">
        <v>44159</v>
      </c>
      <c r="B117" s="130">
        <v>44159</v>
      </c>
      <c r="C117" s="58" t="s">
        <v>2053</v>
      </c>
      <c r="D117" s="58" t="s">
        <v>2433</v>
      </c>
      <c r="E117" s="96">
        <v>2.2000000000000002</v>
      </c>
      <c r="F117" s="59"/>
      <c r="G117" s="98">
        <f t="shared" si="2"/>
        <v>1302.1600000000005</v>
      </c>
    </row>
    <row r="118" spans="1:7" ht="15" x14ac:dyDescent="0.25">
      <c r="A118" s="129">
        <v>44159</v>
      </c>
      <c r="B118" s="130">
        <v>44159</v>
      </c>
      <c r="C118" s="58" t="s">
        <v>130</v>
      </c>
      <c r="D118" s="58" t="s">
        <v>3038</v>
      </c>
      <c r="E118" s="96">
        <v>2.7</v>
      </c>
      <c r="F118" s="59"/>
      <c r="G118" s="98">
        <f t="shared" si="2"/>
        <v>1299.4600000000005</v>
      </c>
    </row>
    <row r="119" spans="1:7" ht="15" x14ac:dyDescent="0.25">
      <c r="A119" s="129">
        <v>44159</v>
      </c>
      <c r="B119" s="130">
        <v>44159</v>
      </c>
      <c r="C119" s="58" t="s">
        <v>130</v>
      </c>
      <c r="D119" s="58" t="s">
        <v>3039</v>
      </c>
      <c r="E119" s="96">
        <v>3.85</v>
      </c>
      <c r="F119" s="59"/>
      <c r="G119" s="98">
        <f t="shared" si="2"/>
        <v>1295.6100000000006</v>
      </c>
    </row>
    <row r="120" spans="1:7" ht="15" x14ac:dyDescent="0.25">
      <c r="A120" s="129">
        <v>44159</v>
      </c>
      <c r="B120" s="130">
        <v>44159</v>
      </c>
      <c r="C120" s="58" t="s">
        <v>3040</v>
      </c>
      <c r="D120" s="58" t="s">
        <v>3041</v>
      </c>
      <c r="E120" s="96">
        <v>3.4</v>
      </c>
      <c r="F120" s="59"/>
      <c r="G120" s="98">
        <f t="shared" si="2"/>
        <v>1292.2100000000005</v>
      </c>
    </row>
    <row r="121" spans="1:7" ht="15" x14ac:dyDescent="0.25">
      <c r="A121" s="129">
        <v>44160</v>
      </c>
      <c r="B121" s="130">
        <v>44160</v>
      </c>
      <c r="C121" s="58" t="s">
        <v>130</v>
      </c>
      <c r="D121" s="58" t="s">
        <v>3042</v>
      </c>
      <c r="E121" s="96">
        <v>9.6999999999999993</v>
      </c>
      <c r="F121" s="59"/>
      <c r="G121" s="98">
        <f t="shared" si="2"/>
        <v>1282.5100000000004</v>
      </c>
    </row>
    <row r="122" spans="1:7" ht="15" x14ac:dyDescent="0.25">
      <c r="A122" s="129">
        <v>44153</v>
      </c>
      <c r="B122" s="130">
        <v>44153</v>
      </c>
      <c r="C122" s="58" t="s">
        <v>3043</v>
      </c>
      <c r="D122" s="58" t="s">
        <v>3044</v>
      </c>
      <c r="E122" s="96">
        <v>1.1200000000000001</v>
      </c>
      <c r="F122" s="59"/>
      <c r="G122" s="98">
        <f t="shared" si="2"/>
        <v>1281.3900000000006</v>
      </c>
    </row>
    <row r="123" spans="1:7" ht="15" x14ac:dyDescent="0.25">
      <c r="A123" s="129">
        <v>44160</v>
      </c>
      <c r="B123" s="130">
        <v>44160</v>
      </c>
      <c r="C123" s="58" t="s">
        <v>107</v>
      </c>
      <c r="D123" s="58" t="s">
        <v>3045</v>
      </c>
      <c r="E123" s="96">
        <v>2.5</v>
      </c>
      <c r="F123" s="59"/>
      <c r="G123" s="98">
        <f t="shared" si="2"/>
        <v>1278.8900000000006</v>
      </c>
    </row>
    <row r="124" spans="1:7" ht="15" x14ac:dyDescent="0.25">
      <c r="A124" s="129">
        <v>44160</v>
      </c>
      <c r="B124" s="130">
        <v>44160</v>
      </c>
      <c r="C124" s="58" t="s">
        <v>3046</v>
      </c>
      <c r="D124" s="58" t="s">
        <v>3047</v>
      </c>
      <c r="E124" s="96">
        <v>2.1</v>
      </c>
      <c r="F124" s="59"/>
      <c r="G124" s="98">
        <f t="shared" si="2"/>
        <v>1276.7900000000006</v>
      </c>
    </row>
    <row r="125" spans="1:7" ht="15" x14ac:dyDescent="0.25">
      <c r="A125" s="129">
        <v>44154</v>
      </c>
      <c r="B125" s="130">
        <v>44154</v>
      </c>
      <c r="C125" s="58" t="s">
        <v>3048</v>
      </c>
      <c r="D125" s="58" t="s">
        <v>3049</v>
      </c>
      <c r="E125" s="96">
        <v>7.3</v>
      </c>
      <c r="F125" s="59"/>
      <c r="G125" s="98">
        <f t="shared" si="2"/>
        <v>1269.4900000000007</v>
      </c>
    </row>
    <row r="126" spans="1:7" ht="15" x14ac:dyDescent="0.25">
      <c r="A126" s="129">
        <v>44160</v>
      </c>
      <c r="B126" s="130">
        <v>44160</v>
      </c>
      <c r="C126" s="58" t="s">
        <v>56</v>
      </c>
      <c r="D126" s="58" t="s">
        <v>2881</v>
      </c>
      <c r="E126" s="96">
        <v>12.35</v>
      </c>
      <c r="F126" s="59"/>
      <c r="G126" s="98">
        <f t="shared" si="2"/>
        <v>1257.1400000000008</v>
      </c>
    </row>
    <row r="127" spans="1:7" ht="15" x14ac:dyDescent="0.25">
      <c r="A127" s="129">
        <v>44161</v>
      </c>
      <c r="B127" s="130">
        <v>44161</v>
      </c>
      <c r="C127" s="58" t="s">
        <v>80</v>
      </c>
      <c r="D127" s="58" t="s">
        <v>3050</v>
      </c>
      <c r="E127" s="96">
        <v>4.5</v>
      </c>
      <c r="F127" s="59"/>
      <c r="G127" s="98">
        <f t="shared" si="2"/>
        <v>1252.6400000000008</v>
      </c>
    </row>
    <row r="128" spans="1:7" ht="15" x14ac:dyDescent="0.25">
      <c r="A128" s="129">
        <v>44154</v>
      </c>
      <c r="B128" s="130">
        <v>44154</v>
      </c>
      <c r="C128" s="58" t="s">
        <v>107</v>
      </c>
      <c r="D128" s="58" t="s">
        <v>3051</v>
      </c>
      <c r="E128" s="96">
        <v>0.6</v>
      </c>
      <c r="F128" s="59"/>
      <c r="G128" s="98">
        <f t="shared" si="2"/>
        <v>1252.0400000000009</v>
      </c>
    </row>
    <row r="129" spans="1:7" ht="15" x14ac:dyDescent="0.25">
      <c r="A129" s="129">
        <v>44161</v>
      </c>
      <c r="B129" s="130">
        <v>44161</v>
      </c>
      <c r="C129" s="58" t="s">
        <v>2977</v>
      </c>
      <c r="D129" s="58" t="s">
        <v>2970</v>
      </c>
      <c r="E129" s="96">
        <v>2.4500000000000002</v>
      </c>
      <c r="F129" s="59"/>
      <c r="G129" s="98">
        <f t="shared" si="2"/>
        <v>1249.5900000000008</v>
      </c>
    </row>
    <row r="130" spans="1:7" ht="15" x14ac:dyDescent="0.25">
      <c r="A130" s="129">
        <v>44161</v>
      </c>
      <c r="B130" s="130">
        <v>44161</v>
      </c>
      <c r="C130" s="58" t="s">
        <v>695</v>
      </c>
      <c r="D130" s="58" t="s">
        <v>3052</v>
      </c>
      <c r="E130" s="96">
        <v>2.35</v>
      </c>
      <c r="F130" s="59"/>
      <c r="G130" s="98">
        <f t="shared" si="2"/>
        <v>1247.2400000000009</v>
      </c>
    </row>
    <row r="131" spans="1:7" ht="15" x14ac:dyDescent="0.25">
      <c r="A131" s="129">
        <v>44161</v>
      </c>
      <c r="B131" s="130">
        <v>44161</v>
      </c>
      <c r="C131" s="58" t="s">
        <v>130</v>
      </c>
      <c r="D131" s="58" t="s">
        <v>3053</v>
      </c>
      <c r="E131" s="96">
        <v>2.15</v>
      </c>
      <c r="F131" s="59"/>
      <c r="G131" s="98">
        <f t="shared" si="2"/>
        <v>1245.0900000000008</v>
      </c>
    </row>
    <row r="132" spans="1:7" ht="15" x14ac:dyDescent="0.25">
      <c r="A132" s="129">
        <v>44123</v>
      </c>
      <c r="B132" s="130">
        <v>44123</v>
      </c>
      <c r="C132" s="58" t="s">
        <v>72</v>
      </c>
      <c r="D132" s="58" t="s">
        <v>67</v>
      </c>
      <c r="E132" s="96">
        <v>3.8</v>
      </c>
      <c r="F132" s="59"/>
      <c r="G132" s="98">
        <f t="shared" si="2"/>
        <v>1241.2900000000009</v>
      </c>
    </row>
    <row r="133" spans="1:7" ht="15" x14ac:dyDescent="0.25">
      <c r="A133" s="129">
        <v>44161</v>
      </c>
      <c r="B133" s="130">
        <v>44161</v>
      </c>
      <c r="C133" s="58" t="s">
        <v>130</v>
      </c>
      <c r="D133" s="58" t="s">
        <v>3054</v>
      </c>
      <c r="E133" s="96">
        <v>5.3</v>
      </c>
      <c r="F133" s="59"/>
      <c r="G133" s="98">
        <f t="shared" si="2"/>
        <v>1235.9900000000009</v>
      </c>
    </row>
    <row r="134" spans="1:7" ht="15" x14ac:dyDescent="0.25">
      <c r="A134" s="129">
        <v>44161</v>
      </c>
      <c r="B134" s="130">
        <v>44161</v>
      </c>
      <c r="C134" s="58" t="s">
        <v>58</v>
      </c>
      <c r="D134" s="58" t="s">
        <v>3055</v>
      </c>
      <c r="E134" s="96">
        <v>3.15</v>
      </c>
      <c r="F134" s="59"/>
      <c r="G134" s="98">
        <f t="shared" si="2"/>
        <v>1232.8400000000008</v>
      </c>
    </row>
    <row r="135" spans="1:7" ht="15" x14ac:dyDescent="0.25">
      <c r="A135" s="129">
        <v>44160</v>
      </c>
      <c r="B135" s="130">
        <v>44160</v>
      </c>
      <c r="C135" s="58" t="s">
        <v>1508</v>
      </c>
      <c r="D135" s="58" t="s">
        <v>3056</v>
      </c>
      <c r="E135" s="96">
        <v>2.5</v>
      </c>
      <c r="F135" s="59"/>
      <c r="G135" s="98">
        <f t="shared" si="2"/>
        <v>1230.3400000000008</v>
      </c>
    </row>
    <row r="136" spans="1:7" ht="15" x14ac:dyDescent="0.25">
      <c r="A136" s="129">
        <v>44159</v>
      </c>
      <c r="B136" s="130">
        <v>44159</v>
      </c>
      <c r="C136" s="58" t="s">
        <v>87</v>
      </c>
      <c r="D136" s="58" t="s">
        <v>3057</v>
      </c>
      <c r="E136" s="96">
        <v>2</v>
      </c>
      <c r="F136" s="59"/>
      <c r="G136" s="98">
        <f t="shared" si="2"/>
        <v>1228.3400000000008</v>
      </c>
    </row>
    <row r="137" spans="1:7" ht="15" x14ac:dyDescent="0.25">
      <c r="A137" s="129">
        <v>44161</v>
      </c>
      <c r="B137" s="130">
        <v>44161</v>
      </c>
      <c r="C137" s="58" t="s">
        <v>1625</v>
      </c>
      <c r="D137" s="58" t="s">
        <v>3058</v>
      </c>
      <c r="E137" s="96">
        <v>1.65</v>
      </c>
      <c r="F137" s="59"/>
      <c r="G137" s="98">
        <f t="shared" si="2"/>
        <v>1226.6900000000007</v>
      </c>
    </row>
    <row r="138" spans="1:7" ht="15" x14ac:dyDescent="0.25">
      <c r="A138" s="129">
        <v>44156</v>
      </c>
      <c r="B138" s="130">
        <v>44156</v>
      </c>
      <c r="C138" s="58" t="s">
        <v>56</v>
      </c>
      <c r="D138" s="58" t="s">
        <v>3059</v>
      </c>
      <c r="E138" s="96">
        <v>2.2999999999999998</v>
      </c>
      <c r="F138" s="59"/>
      <c r="G138" s="98">
        <f t="shared" si="2"/>
        <v>1224.3900000000008</v>
      </c>
    </row>
    <row r="139" spans="1:7" ht="15" x14ac:dyDescent="0.25">
      <c r="A139" s="129">
        <v>44163</v>
      </c>
      <c r="B139" s="130">
        <v>44163</v>
      </c>
      <c r="C139" s="58" t="s">
        <v>130</v>
      </c>
      <c r="D139" s="58" t="s">
        <v>3060</v>
      </c>
      <c r="E139" s="96">
        <v>2.75</v>
      </c>
      <c r="F139" s="59"/>
      <c r="G139" s="98">
        <f t="shared" si="2"/>
        <v>1221.6400000000008</v>
      </c>
    </row>
    <row r="140" spans="1:7" ht="15" x14ac:dyDescent="0.25">
      <c r="A140" s="129">
        <v>44155</v>
      </c>
      <c r="B140" s="130">
        <v>44155</v>
      </c>
      <c r="C140" s="58" t="s">
        <v>130</v>
      </c>
      <c r="D140" s="58" t="s">
        <v>2392</v>
      </c>
      <c r="E140" s="96">
        <v>7.2</v>
      </c>
      <c r="F140" s="59"/>
      <c r="G140" s="98">
        <f t="shared" si="2"/>
        <v>1214.4400000000007</v>
      </c>
    </row>
    <row r="141" spans="1:7" ht="15" x14ac:dyDescent="0.25">
      <c r="A141" s="129">
        <v>44162</v>
      </c>
      <c r="B141" s="130">
        <v>44162</v>
      </c>
      <c r="C141" s="58" t="s">
        <v>130</v>
      </c>
      <c r="D141" s="58" t="s">
        <v>2392</v>
      </c>
      <c r="E141" s="96">
        <v>8.6999999999999993</v>
      </c>
      <c r="F141" s="59"/>
      <c r="G141" s="98">
        <f t="shared" si="2"/>
        <v>1205.7400000000007</v>
      </c>
    </row>
    <row r="142" spans="1:7" ht="15" x14ac:dyDescent="0.25">
      <c r="A142" s="129">
        <v>44163</v>
      </c>
      <c r="B142" s="130">
        <v>44163</v>
      </c>
      <c r="C142" s="58" t="s">
        <v>2245</v>
      </c>
      <c r="D142" s="58" t="s">
        <v>246</v>
      </c>
      <c r="E142" s="96">
        <v>23.9</v>
      </c>
      <c r="F142" s="59"/>
      <c r="G142" s="98">
        <f t="shared" si="2"/>
        <v>1181.8400000000006</v>
      </c>
    </row>
    <row r="143" spans="1:7" ht="15" x14ac:dyDescent="0.25">
      <c r="A143" s="129">
        <v>44164</v>
      </c>
      <c r="B143" s="130">
        <v>44164</v>
      </c>
      <c r="C143" s="58" t="s">
        <v>2245</v>
      </c>
      <c r="D143" s="58" t="s">
        <v>246</v>
      </c>
      <c r="E143" s="96">
        <v>25.15</v>
      </c>
      <c r="F143" s="59"/>
      <c r="G143" s="98">
        <f t="shared" si="2"/>
        <v>1156.6900000000005</v>
      </c>
    </row>
    <row r="144" spans="1:7" ht="15" x14ac:dyDescent="0.25">
      <c r="A144" s="129">
        <v>44163</v>
      </c>
      <c r="B144" s="130">
        <v>44163</v>
      </c>
      <c r="C144" s="58" t="s">
        <v>1414</v>
      </c>
      <c r="D144" s="58" t="s">
        <v>2992</v>
      </c>
      <c r="E144" s="96">
        <v>3.2</v>
      </c>
      <c r="F144" s="59"/>
      <c r="G144" s="98">
        <f t="shared" si="2"/>
        <v>1153.4900000000005</v>
      </c>
    </row>
    <row r="145" spans="1:7" ht="15" x14ac:dyDescent="0.25">
      <c r="A145" s="129">
        <v>44160</v>
      </c>
      <c r="B145" s="130">
        <v>44160</v>
      </c>
      <c r="C145" s="58" t="s">
        <v>634</v>
      </c>
      <c r="D145" s="58" t="s">
        <v>307</v>
      </c>
      <c r="E145" s="96">
        <v>9.3000000000000007</v>
      </c>
      <c r="F145" s="59"/>
      <c r="G145" s="98">
        <f t="shared" si="2"/>
        <v>1144.1900000000005</v>
      </c>
    </row>
    <row r="146" spans="1:7" ht="15" x14ac:dyDescent="0.25">
      <c r="A146" s="129">
        <v>44162</v>
      </c>
      <c r="B146" s="130">
        <v>44162</v>
      </c>
      <c r="C146" s="58" t="s">
        <v>130</v>
      </c>
      <c r="D146" s="58" t="s">
        <v>3061</v>
      </c>
      <c r="E146" s="96">
        <v>4.5999999999999996</v>
      </c>
      <c r="F146" s="59"/>
      <c r="G146" s="98">
        <f t="shared" si="2"/>
        <v>1139.5900000000006</v>
      </c>
    </row>
    <row r="147" spans="1:7" ht="15" x14ac:dyDescent="0.25">
      <c r="A147" s="129">
        <v>44163</v>
      </c>
      <c r="B147" s="130">
        <v>44163</v>
      </c>
      <c r="C147" s="58" t="s">
        <v>130</v>
      </c>
      <c r="D147" s="58" t="s">
        <v>3061</v>
      </c>
      <c r="E147" s="96">
        <v>4</v>
      </c>
      <c r="F147" s="59"/>
      <c r="G147" s="98">
        <f t="shared" ref="G147:G173" si="3">G146-E147</f>
        <v>1135.5900000000006</v>
      </c>
    </row>
    <row r="148" spans="1:7" ht="15" x14ac:dyDescent="0.25">
      <c r="A148" s="129">
        <v>44163</v>
      </c>
      <c r="B148" s="130">
        <v>44163</v>
      </c>
      <c r="C148" s="58" t="s">
        <v>130</v>
      </c>
      <c r="D148" s="58" t="s">
        <v>3062</v>
      </c>
      <c r="E148" s="96">
        <v>3.3</v>
      </c>
      <c r="F148" s="59"/>
      <c r="G148" s="98">
        <f t="shared" si="3"/>
        <v>1132.2900000000006</v>
      </c>
    </row>
    <row r="149" spans="1:7" ht="15" x14ac:dyDescent="0.25">
      <c r="A149" s="129">
        <v>44163</v>
      </c>
      <c r="B149" s="130">
        <v>44163</v>
      </c>
      <c r="C149" s="58" t="s">
        <v>724</v>
      </c>
      <c r="D149" s="58" t="s">
        <v>3062</v>
      </c>
      <c r="E149" s="96">
        <v>8.75</v>
      </c>
      <c r="F149" s="59"/>
      <c r="G149" s="98">
        <f t="shared" si="3"/>
        <v>1123.5400000000006</v>
      </c>
    </row>
    <row r="150" spans="1:7" ht="15" x14ac:dyDescent="0.25">
      <c r="A150" s="129">
        <v>44163</v>
      </c>
      <c r="B150" s="130">
        <v>44163</v>
      </c>
      <c r="C150" s="58" t="s">
        <v>107</v>
      </c>
      <c r="D150" s="58" t="s">
        <v>3063</v>
      </c>
      <c r="E150" s="96">
        <v>1</v>
      </c>
      <c r="F150" s="59"/>
      <c r="G150" s="98">
        <f t="shared" si="3"/>
        <v>1122.5400000000006</v>
      </c>
    </row>
    <row r="151" spans="1:7" ht="15" x14ac:dyDescent="0.25">
      <c r="A151" s="129">
        <v>44163</v>
      </c>
      <c r="B151" s="130">
        <v>44163</v>
      </c>
      <c r="C151" s="58" t="s">
        <v>107</v>
      </c>
      <c r="D151" s="58" t="s">
        <v>3063</v>
      </c>
      <c r="E151" s="96">
        <v>1</v>
      </c>
      <c r="F151" s="59"/>
      <c r="G151" s="98">
        <f t="shared" si="3"/>
        <v>1121.5400000000006</v>
      </c>
    </row>
    <row r="152" spans="1:7" ht="15" x14ac:dyDescent="0.25">
      <c r="A152" s="129">
        <v>44164</v>
      </c>
      <c r="B152" s="130">
        <v>44164</v>
      </c>
      <c r="C152" s="58" t="s">
        <v>87</v>
      </c>
      <c r="D152" s="58" t="s">
        <v>3064</v>
      </c>
      <c r="E152" s="96">
        <v>10.95</v>
      </c>
      <c r="F152" s="59"/>
      <c r="G152" s="98">
        <f t="shared" si="3"/>
        <v>1110.5900000000006</v>
      </c>
    </row>
    <row r="153" spans="1:7" ht="15" x14ac:dyDescent="0.25">
      <c r="A153" s="129">
        <v>44164</v>
      </c>
      <c r="B153" s="130">
        <v>44164</v>
      </c>
      <c r="C153" s="58" t="s">
        <v>634</v>
      </c>
      <c r="D153" s="58" t="s">
        <v>3065</v>
      </c>
      <c r="E153" s="96">
        <v>8.9499999999999993</v>
      </c>
      <c r="F153" s="59"/>
      <c r="G153" s="98">
        <f t="shared" si="3"/>
        <v>1101.6400000000006</v>
      </c>
    </row>
    <row r="154" spans="1:7" ht="15" x14ac:dyDescent="0.25">
      <c r="A154" s="129">
        <v>44161</v>
      </c>
      <c r="B154" s="130">
        <v>44161</v>
      </c>
      <c r="C154" s="58" t="s">
        <v>130</v>
      </c>
      <c r="D154" s="58" t="s">
        <v>1294</v>
      </c>
      <c r="E154" s="96">
        <v>14.05</v>
      </c>
      <c r="F154" s="59"/>
      <c r="G154" s="98">
        <f t="shared" si="3"/>
        <v>1087.5900000000006</v>
      </c>
    </row>
    <row r="155" spans="1:7" ht="15" x14ac:dyDescent="0.25">
      <c r="A155" s="129">
        <v>44160</v>
      </c>
      <c r="B155" s="130">
        <v>44160</v>
      </c>
      <c r="C155" s="58" t="s">
        <v>130</v>
      </c>
      <c r="D155" s="58" t="s">
        <v>1294</v>
      </c>
      <c r="E155" s="96">
        <v>9.9499999999999993</v>
      </c>
      <c r="F155" s="59"/>
      <c r="G155" s="98">
        <f t="shared" si="3"/>
        <v>1077.6400000000006</v>
      </c>
    </row>
    <row r="156" spans="1:7" ht="15" x14ac:dyDescent="0.25">
      <c r="A156" s="129">
        <v>44156</v>
      </c>
      <c r="B156" s="130">
        <v>44156</v>
      </c>
      <c r="C156" s="58" t="s">
        <v>87</v>
      </c>
      <c r="D156" s="58" t="s">
        <v>3066</v>
      </c>
      <c r="E156" s="96">
        <v>4.25</v>
      </c>
      <c r="F156" s="59"/>
      <c r="G156" s="98">
        <f t="shared" si="3"/>
        <v>1073.3900000000006</v>
      </c>
    </row>
    <row r="157" spans="1:7" ht="15" x14ac:dyDescent="0.25">
      <c r="A157" s="129">
        <v>44157</v>
      </c>
      <c r="B157" s="130">
        <v>44157</v>
      </c>
      <c r="C157" s="58" t="s">
        <v>130</v>
      </c>
      <c r="D157" s="58" t="s">
        <v>3067</v>
      </c>
      <c r="E157" s="96">
        <v>2.65</v>
      </c>
      <c r="F157" s="59"/>
      <c r="G157" s="98">
        <f t="shared" si="3"/>
        <v>1070.7400000000005</v>
      </c>
    </row>
    <row r="158" spans="1:7" ht="15" x14ac:dyDescent="0.25">
      <c r="A158" s="129">
        <v>44118</v>
      </c>
      <c r="B158" s="130">
        <v>44118</v>
      </c>
      <c r="C158" s="58" t="s">
        <v>539</v>
      </c>
      <c r="D158" s="58" t="s">
        <v>3068</v>
      </c>
      <c r="E158" s="96">
        <v>6</v>
      </c>
      <c r="F158" s="59"/>
      <c r="G158" s="98">
        <f t="shared" si="3"/>
        <v>1064.7400000000005</v>
      </c>
    </row>
    <row r="159" spans="1:7" ht="15" x14ac:dyDescent="0.25">
      <c r="A159" s="129">
        <v>44124</v>
      </c>
      <c r="B159" s="130">
        <v>44118</v>
      </c>
      <c r="C159" s="58" t="s">
        <v>539</v>
      </c>
      <c r="D159" s="58" t="s">
        <v>3068</v>
      </c>
      <c r="E159" s="96">
        <v>6</v>
      </c>
      <c r="F159" s="59"/>
      <c r="G159" s="98">
        <f t="shared" si="3"/>
        <v>1058.7400000000005</v>
      </c>
    </row>
    <row r="160" spans="1:7" ht="15" x14ac:dyDescent="0.25">
      <c r="A160" s="129">
        <v>44164</v>
      </c>
      <c r="B160" s="130">
        <v>44164</v>
      </c>
      <c r="C160" s="58" t="s">
        <v>3069</v>
      </c>
      <c r="D160" s="58" t="s">
        <v>3070</v>
      </c>
      <c r="E160" s="96">
        <v>14.62</v>
      </c>
      <c r="F160" s="59"/>
      <c r="G160" s="98">
        <f t="shared" si="3"/>
        <v>1044.1200000000006</v>
      </c>
    </row>
    <row r="161" spans="1:7" ht="15" x14ac:dyDescent="0.25">
      <c r="A161" s="129">
        <v>44137</v>
      </c>
      <c r="B161" s="130">
        <v>44137</v>
      </c>
      <c r="C161" s="58" t="s">
        <v>3071</v>
      </c>
      <c r="D161" s="58" t="s">
        <v>3072</v>
      </c>
      <c r="E161" s="96">
        <v>12.99</v>
      </c>
      <c r="F161" s="59"/>
      <c r="G161" s="98">
        <f t="shared" si="3"/>
        <v>1031.1300000000006</v>
      </c>
    </row>
    <row r="162" spans="1:7" ht="15" x14ac:dyDescent="0.25">
      <c r="A162" s="129">
        <v>44137</v>
      </c>
      <c r="B162" s="130">
        <v>44137</v>
      </c>
      <c r="C162" s="58" t="s">
        <v>3071</v>
      </c>
      <c r="D162" s="58" t="s">
        <v>3072</v>
      </c>
      <c r="E162" s="96">
        <v>12.8</v>
      </c>
      <c r="F162" s="59"/>
      <c r="G162" s="98">
        <f t="shared" si="3"/>
        <v>1018.3300000000006</v>
      </c>
    </row>
    <row r="163" spans="1:7" ht="15" x14ac:dyDescent="0.25">
      <c r="A163" s="129">
        <v>44140</v>
      </c>
      <c r="B163" s="130">
        <v>44140</v>
      </c>
      <c r="C163" s="58" t="s">
        <v>3073</v>
      </c>
      <c r="D163" s="58" t="s">
        <v>3072</v>
      </c>
      <c r="E163" s="96">
        <v>12.35</v>
      </c>
      <c r="F163" s="59"/>
      <c r="G163" s="98">
        <f t="shared" si="3"/>
        <v>1005.9800000000006</v>
      </c>
    </row>
    <row r="164" spans="1:7" ht="15" x14ac:dyDescent="0.25">
      <c r="A164" s="129">
        <v>44136</v>
      </c>
      <c r="B164" s="130">
        <v>44136</v>
      </c>
      <c r="C164" s="58" t="s">
        <v>3074</v>
      </c>
      <c r="D164" s="58" t="s">
        <v>3072</v>
      </c>
      <c r="E164" s="96">
        <v>5.69</v>
      </c>
      <c r="F164" s="59"/>
      <c r="G164" s="98">
        <f t="shared" si="3"/>
        <v>1000.2900000000005</v>
      </c>
    </row>
    <row r="165" spans="1:7" ht="15" x14ac:dyDescent="0.25">
      <c r="A165" s="129">
        <v>44132</v>
      </c>
      <c r="B165" s="130">
        <v>44132</v>
      </c>
      <c r="C165" s="58" t="s">
        <v>3074</v>
      </c>
      <c r="D165" s="58" t="s">
        <v>3072</v>
      </c>
      <c r="E165" s="96">
        <v>81.900000000000006</v>
      </c>
      <c r="F165" s="59"/>
      <c r="G165" s="98">
        <f t="shared" si="3"/>
        <v>918.39000000000055</v>
      </c>
    </row>
    <row r="166" spans="1:7" ht="15" x14ac:dyDescent="0.25">
      <c r="A166" s="129">
        <v>44137</v>
      </c>
      <c r="B166" s="130">
        <v>44137</v>
      </c>
      <c r="C166" s="58" t="s">
        <v>3074</v>
      </c>
      <c r="D166" s="58" t="s">
        <v>3072</v>
      </c>
      <c r="E166" s="96">
        <v>17.8</v>
      </c>
      <c r="F166" s="59"/>
      <c r="G166" s="98">
        <f t="shared" si="3"/>
        <v>900.5900000000006</v>
      </c>
    </row>
    <row r="167" spans="1:7" ht="15" x14ac:dyDescent="0.25">
      <c r="A167" s="129">
        <v>44142</v>
      </c>
      <c r="B167" s="130">
        <v>44142</v>
      </c>
      <c r="C167" s="58" t="s">
        <v>3075</v>
      </c>
      <c r="D167" s="58" t="s">
        <v>3076</v>
      </c>
      <c r="E167" s="96">
        <v>29.25</v>
      </c>
      <c r="F167" s="59"/>
      <c r="G167" s="98">
        <f t="shared" si="3"/>
        <v>871.3400000000006</v>
      </c>
    </row>
    <row r="168" spans="1:7" ht="15" x14ac:dyDescent="0.25">
      <c r="A168" s="129">
        <v>44159</v>
      </c>
      <c r="B168" s="130">
        <v>44159</v>
      </c>
      <c r="C168" s="58" t="s">
        <v>1454</v>
      </c>
      <c r="D168" s="58" t="s">
        <v>3077</v>
      </c>
      <c r="E168" s="96">
        <v>4.2</v>
      </c>
      <c r="F168" s="59"/>
      <c r="G168" s="98">
        <f t="shared" si="3"/>
        <v>867.14000000000055</v>
      </c>
    </row>
    <row r="169" spans="1:7" ht="15" x14ac:dyDescent="0.25">
      <c r="A169" s="129">
        <v>44161</v>
      </c>
      <c r="B169" s="130">
        <v>44161</v>
      </c>
      <c r="C169" s="58" t="s">
        <v>1414</v>
      </c>
      <c r="D169" s="58" t="s">
        <v>3078</v>
      </c>
      <c r="E169" s="96">
        <v>2.5499999999999998</v>
      </c>
      <c r="F169" s="59"/>
      <c r="G169" s="98">
        <f t="shared" si="3"/>
        <v>864.5900000000006</v>
      </c>
    </row>
    <row r="170" spans="1:7" ht="15" x14ac:dyDescent="0.25">
      <c r="A170" s="129">
        <v>44162</v>
      </c>
      <c r="B170" s="130">
        <v>44162</v>
      </c>
      <c r="C170" s="58" t="s">
        <v>11</v>
      </c>
      <c r="D170" s="58" t="s">
        <v>3079</v>
      </c>
      <c r="E170" s="96">
        <v>2.75</v>
      </c>
      <c r="F170" s="59"/>
      <c r="G170" s="98">
        <f t="shared" si="3"/>
        <v>861.8400000000006</v>
      </c>
    </row>
    <row r="171" spans="1:7" ht="15" x14ac:dyDescent="0.25">
      <c r="A171" s="129">
        <v>44160</v>
      </c>
      <c r="B171" s="130">
        <v>44160</v>
      </c>
      <c r="C171" s="58" t="s">
        <v>444</v>
      </c>
      <c r="D171" s="58" t="s">
        <v>3080</v>
      </c>
      <c r="E171" s="96">
        <v>1.45</v>
      </c>
      <c r="F171" s="59"/>
      <c r="G171" s="98">
        <f t="shared" si="3"/>
        <v>860.39000000000055</v>
      </c>
    </row>
    <row r="172" spans="1:7" ht="15" x14ac:dyDescent="0.25">
      <c r="A172" s="129">
        <v>44162</v>
      </c>
      <c r="B172" s="130">
        <v>44162</v>
      </c>
      <c r="C172" s="58" t="s">
        <v>689</v>
      </c>
      <c r="D172" s="58" t="s">
        <v>3081</v>
      </c>
      <c r="E172" s="96">
        <v>3.85</v>
      </c>
      <c r="F172" s="59"/>
      <c r="G172" s="98">
        <f t="shared" si="3"/>
        <v>856.54000000000053</v>
      </c>
    </row>
    <row r="173" spans="1:7" ht="15" x14ac:dyDescent="0.25">
      <c r="A173" s="129">
        <v>44158</v>
      </c>
      <c r="B173" s="130">
        <v>44158</v>
      </c>
      <c r="C173" s="58" t="s">
        <v>3012</v>
      </c>
      <c r="D173" s="58" t="s">
        <v>3082</v>
      </c>
      <c r="E173" s="96">
        <v>5.85</v>
      </c>
      <c r="F173" s="59"/>
      <c r="G173" s="98">
        <f t="shared" si="3"/>
        <v>850.69000000000051</v>
      </c>
    </row>
    <row r="174" spans="1:7" s="99" customFormat="1" ht="15.75" thickBot="1" x14ac:dyDescent="0.3">
      <c r="A174" s="103"/>
      <c r="B174" s="242"/>
      <c r="C174" s="260"/>
      <c r="D174" s="261"/>
      <c r="E174" s="243">
        <f>SUM(E6:E173)</f>
        <v>1066.82</v>
      </c>
      <c r="F174" s="79"/>
      <c r="G174" s="101"/>
    </row>
    <row r="175" spans="1:7" s="99" customFormat="1" ht="15" x14ac:dyDescent="0.25">
      <c r="A175" s="13"/>
      <c r="B175" s="13"/>
      <c r="C175" s="103"/>
      <c r="D175" s="103"/>
      <c r="E175" s="104"/>
      <c r="F175" s="13"/>
      <c r="G175" s="101"/>
    </row>
    <row r="176" spans="1:7" s="99" customFormat="1" ht="15" x14ac:dyDescent="0.25">
      <c r="G176" s="100"/>
    </row>
    <row r="177" spans="7:7" s="99" customFormat="1" ht="15" x14ac:dyDescent="0.25">
      <c r="G177" s="100"/>
    </row>
    <row r="178" spans="7:7" s="99" customFormat="1" ht="15" x14ac:dyDescent="0.25"/>
    <row r="179" spans="7:7" s="99" customFormat="1" ht="15" x14ac:dyDescent="0.25"/>
    <row r="180" spans="7:7" s="99" customFormat="1" ht="15" x14ac:dyDescent="0.25"/>
    <row r="181" spans="7:7" s="99" customFormat="1" ht="15" x14ac:dyDescent="0.25"/>
    <row r="182" spans="7:7" s="99" customFormat="1" ht="15" x14ac:dyDescent="0.25">
      <c r="G182" s="245"/>
    </row>
    <row r="183" spans="7:7" s="99" customFormat="1" ht="15" x14ac:dyDescent="0.25"/>
  </sheetData>
  <mergeCells count="2">
    <mergeCell ref="B1:C1"/>
    <mergeCell ref="C174:D174"/>
  </mergeCells>
  <pageMargins left="0.25" right="0.25" top="0.75" bottom="0.75" header="0.3" footer="0.3"/>
  <pageSetup paperSize="9"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74"/>
  <sheetViews>
    <sheetView topLeftCell="A154" workbookViewId="0">
      <selection activeCell="D154" sqref="D1:D1048576"/>
    </sheetView>
  </sheetViews>
  <sheetFormatPr baseColWidth="10" defaultRowHeight="14.25" x14ac:dyDescent="0.2"/>
  <cols>
    <col min="1" max="1" width="11.125" customWidth="1"/>
    <col min="2" max="2" width="10.625" customWidth="1"/>
    <col min="3" max="3" width="26.125" customWidth="1"/>
    <col min="4" max="4" width="30.625" customWidth="1"/>
    <col min="5" max="5" width="8.625" customWidth="1"/>
    <col min="6" max="6" width="7.125" customWidth="1"/>
    <col min="7" max="7" width="8.5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3083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60"/>
      <c r="B4" s="60"/>
      <c r="C4" s="58" t="s">
        <v>3084</v>
      </c>
      <c r="D4" s="60"/>
      <c r="E4" s="60"/>
      <c r="F4" s="60"/>
      <c r="G4" s="89">
        <f>'LIQ 9'!G173</f>
        <v>850.69000000000051</v>
      </c>
    </row>
    <row r="5" spans="1:7" ht="15" x14ac:dyDescent="0.25">
      <c r="A5" s="58"/>
      <c r="B5" s="57"/>
      <c r="C5" s="58" t="s">
        <v>3232</v>
      </c>
      <c r="D5" s="58"/>
      <c r="E5" s="96"/>
      <c r="F5" s="122"/>
      <c r="G5" s="98">
        <v>2000</v>
      </c>
    </row>
    <row r="6" spans="1:7" ht="15" x14ac:dyDescent="0.25">
      <c r="A6" s="68">
        <v>44167</v>
      </c>
      <c r="B6" s="68">
        <v>44167</v>
      </c>
      <c r="C6" s="58" t="s">
        <v>107</v>
      </c>
      <c r="D6" s="58" t="s">
        <v>2985</v>
      </c>
      <c r="E6" s="96">
        <v>1.05</v>
      </c>
      <c r="F6" s="58"/>
      <c r="G6" s="98">
        <f>G4+G5-E6</f>
        <v>2849.6400000000003</v>
      </c>
    </row>
    <row r="7" spans="1:7" ht="15" x14ac:dyDescent="0.25">
      <c r="A7" s="68">
        <v>44168</v>
      </c>
      <c r="B7" s="68">
        <v>44168</v>
      </c>
      <c r="C7" s="58" t="s">
        <v>107</v>
      </c>
      <c r="D7" s="58" t="s">
        <v>2985</v>
      </c>
      <c r="E7" s="96">
        <v>1.3</v>
      </c>
      <c r="F7" s="58"/>
      <c r="G7" s="98">
        <f>G6-E7</f>
        <v>2848.34</v>
      </c>
    </row>
    <row r="8" spans="1:7" ht="15" x14ac:dyDescent="0.25">
      <c r="A8" s="68">
        <v>44167</v>
      </c>
      <c r="B8" s="68">
        <v>44167</v>
      </c>
      <c r="C8" s="58" t="s">
        <v>3085</v>
      </c>
      <c r="D8" s="58" t="s">
        <v>3086</v>
      </c>
      <c r="E8" s="96">
        <v>5.0999999999999996</v>
      </c>
      <c r="F8" s="58"/>
      <c r="G8" s="98">
        <f t="shared" ref="G8:G71" si="0">G7-E8</f>
        <v>2843.2400000000002</v>
      </c>
    </row>
    <row r="9" spans="1:7" ht="15" x14ac:dyDescent="0.25">
      <c r="A9" s="68">
        <v>44165</v>
      </c>
      <c r="B9" s="68">
        <v>44165</v>
      </c>
      <c r="C9" s="58" t="s">
        <v>3087</v>
      </c>
      <c r="D9" s="58" t="s">
        <v>3088</v>
      </c>
      <c r="E9" s="96">
        <v>4.0999999999999996</v>
      </c>
      <c r="F9" s="58"/>
      <c r="G9" s="98">
        <f t="shared" si="0"/>
        <v>2839.1400000000003</v>
      </c>
    </row>
    <row r="10" spans="1:7" ht="15" x14ac:dyDescent="0.25">
      <c r="A10" s="68">
        <v>44162</v>
      </c>
      <c r="B10" s="68">
        <v>44162</v>
      </c>
      <c r="C10" s="58" t="s">
        <v>3089</v>
      </c>
      <c r="D10" s="58" t="s">
        <v>3090</v>
      </c>
      <c r="E10" s="96">
        <v>2.95</v>
      </c>
      <c r="F10" s="58"/>
      <c r="G10" s="98">
        <f t="shared" si="0"/>
        <v>2836.1900000000005</v>
      </c>
    </row>
    <row r="11" spans="1:7" ht="15" x14ac:dyDescent="0.25">
      <c r="A11" s="68">
        <v>44165</v>
      </c>
      <c r="B11" s="68">
        <v>44165</v>
      </c>
      <c r="C11" s="58" t="s">
        <v>3091</v>
      </c>
      <c r="D11" s="58" t="s">
        <v>3092</v>
      </c>
      <c r="E11" s="96">
        <v>1</v>
      </c>
      <c r="F11" s="58"/>
      <c r="G11" s="98">
        <f t="shared" si="0"/>
        <v>2835.1900000000005</v>
      </c>
    </row>
    <row r="12" spans="1:7" ht="15" x14ac:dyDescent="0.25">
      <c r="A12" s="68">
        <v>44158</v>
      </c>
      <c r="B12" s="68">
        <v>44158</v>
      </c>
      <c r="C12" s="58" t="s">
        <v>50</v>
      </c>
      <c r="D12" s="58" t="s">
        <v>1294</v>
      </c>
      <c r="E12" s="96">
        <v>3.85</v>
      </c>
      <c r="F12" s="58"/>
      <c r="G12" s="98">
        <f t="shared" si="0"/>
        <v>2831.3400000000006</v>
      </c>
    </row>
    <row r="13" spans="1:7" ht="15" x14ac:dyDescent="0.25">
      <c r="A13" s="68">
        <v>44168</v>
      </c>
      <c r="B13" s="68">
        <v>44168</v>
      </c>
      <c r="C13" s="58" t="s">
        <v>87</v>
      </c>
      <c r="D13" s="58" t="s">
        <v>3093</v>
      </c>
      <c r="E13" s="96">
        <v>2.65</v>
      </c>
      <c r="F13" s="58"/>
      <c r="G13" s="98">
        <f t="shared" si="0"/>
        <v>2828.6900000000005</v>
      </c>
    </row>
    <row r="14" spans="1:7" ht="15" x14ac:dyDescent="0.25">
      <c r="A14" s="68">
        <v>44168</v>
      </c>
      <c r="B14" s="68">
        <v>44168</v>
      </c>
      <c r="C14" s="58" t="s">
        <v>3094</v>
      </c>
      <c r="D14" s="58" t="s">
        <v>3095</v>
      </c>
      <c r="E14" s="96">
        <v>1.75</v>
      </c>
      <c r="F14" s="58"/>
      <c r="G14" s="98">
        <f t="shared" si="0"/>
        <v>2826.9400000000005</v>
      </c>
    </row>
    <row r="15" spans="1:7" ht="15" x14ac:dyDescent="0.25">
      <c r="A15" s="68">
        <v>44168</v>
      </c>
      <c r="B15" s="68">
        <v>44168</v>
      </c>
      <c r="C15" s="58" t="s">
        <v>3096</v>
      </c>
      <c r="D15" s="58" t="s">
        <v>3097</v>
      </c>
      <c r="E15" s="96">
        <v>1</v>
      </c>
      <c r="F15" s="58"/>
      <c r="G15" s="98">
        <f t="shared" si="0"/>
        <v>2825.9400000000005</v>
      </c>
    </row>
    <row r="16" spans="1:7" ht="15" x14ac:dyDescent="0.25">
      <c r="A16" s="68">
        <v>44168</v>
      </c>
      <c r="B16" s="68">
        <v>44168</v>
      </c>
      <c r="C16" s="58" t="s">
        <v>50</v>
      </c>
      <c r="D16" s="58" t="s">
        <v>1294</v>
      </c>
      <c r="E16" s="96">
        <v>8.15</v>
      </c>
      <c r="F16" s="58"/>
      <c r="G16" s="98">
        <f t="shared" si="0"/>
        <v>2817.7900000000004</v>
      </c>
    </row>
    <row r="17" spans="1:7" ht="15" x14ac:dyDescent="0.25">
      <c r="A17" s="68">
        <v>44168</v>
      </c>
      <c r="B17" s="68">
        <v>44168</v>
      </c>
      <c r="C17" s="58" t="s">
        <v>56</v>
      </c>
      <c r="D17" s="58" t="s">
        <v>2985</v>
      </c>
      <c r="E17" s="96">
        <v>6.15</v>
      </c>
      <c r="F17" s="58"/>
      <c r="G17" s="98">
        <f t="shared" si="0"/>
        <v>2811.6400000000003</v>
      </c>
    </row>
    <row r="18" spans="1:7" ht="15" x14ac:dyDescent="0.25">
      <c r="A18" s="68">
        <v>44166</v>
      </c>
      <c r="B18" s="68">
        <v>44166</v>
      </c>
      <c r="C18" s="58" t="s">
        <v>50</v>
      </c>
      <c r="D18" s="58" t="s">
        <v>1294</v>
      </c>
      <c r="E18" s="96">
        <v>4.8499999999999996</v>
      </c>
      <c r="F18" s="58"/>
      <c r="G18" s="98">
        <f t="shared" si="0"/>
        <v>2806.7900000000004</v>
      </c>
    </row>
    <row r="19" spans="1:7" ht="15" x14ac:dyDescent="0.25">
      <c r="A19" s="68">
        <v>44168</v>
      </c>
      <c r="B19" s="68">
        <v>44168</v>
      </c>
      <c r="C19" s="58" t="s">
        <v>72</v>
      </c>
      <c r="D19" s="58" t="s">
        <v>3098</v>
      </c>
      <c r="E19" s="96">
        <v>3.4</v>
      </c>
      <c r="F19" s="58"/>
      <c r="G19" s="98">
        <f t="shared" si="0"/>
        <v>2803.3900000000003</v>
      </c>
    </row>
    <row r="20" spans="1:7" ht="15" x14ac:dyDescent="0.25">
      <c r="A20" s="68">
        <v>44166</v>
      </c>
      <c r="B20" s="68">
        <v>44166</v>
      </c>
      <c r="C20" s="58" t="s">
        <v>56</v>
      </c>
      <c r="D20" s="58" t="s">
        <v>1260</v>
      </c>
      <c r="E20" s="96">
        <v>4.4000000000000004</v>
      </c>
      <c r="F20" s="58"/>
      <c r="G20" s="98">
        <f t="shared" si="0"/>
        <v>2798.9900000000002</v>
      </c>
    </row>
    <row r="21" spans="1:7" ht="15" x14ac:dyDescent="0.25">
      <c r="A21" s="68">
        <v>44167</v>
      </c>
      <c r="B21" s="68">
        <v>44167</v>
      </c>
      <c r="C21" s="58" t="s">
        <v>56</v>
      </c>
      <c r="D21" s="58" t="s">
        <v>1260</v>
      </c>
      <c r="E21" s="96">
        <v>4.95</v>
      </c>
      <c r="F21" s="58"/>
      <c r="G21" s="98">
        <f t="shared" si="0"/>
        <v>2794.0400000000004</v>
      </c>
    </row>
    <row r="22" spans="1:7" ht="15" x14ac:dyDescent="0.25">
      <c r="A22" s="68">
        <v>44167</v>
      </c>
      <c r="B22" s="68">
        <v>44167</v>
      </c>
      <c r="C22" s="58" t="s">
        <v>50</v>
      </c>
      <c r="D22" s="58" t="s">
        <v>3099</v>
      </c>
      <c r="E22" s="96">
        <v>4.2</v>
      </c>
      <c r="F22" s="58"/>
      <c r="G22" s="98">
        <f t="shared" si="0"/>
        <v>2789.8400000000006</v>
      </c>
    </row>
    <row r="23" spans="1:7" ht="15" x14ac:dyDescent="0.25">
      <c r="A23" s="68">
        <v>44167</v>
      </c>
      <c r="B23" s="68">
        <v>44167</v>
      </c>
      <c r="C23" s="58" t="s">
        <v>107</v>
      </c>
      <c r="D23" s="58" t="s">
        <v>2985</v>
      </c>
      <c r="E23" s="96">
        <v>1</v>
      </c>
      <c r="F23" s="58"/>
      <c r="G23" s="98">
        <f t="shared" si="0"/>
        <v>2788.8400000000006</v>
      </c>
    </row>
    <row r="24" spans="1:7" ht="15" x14ac:dyDescent="0.25">
      <c r="A24" s="68">
        <v>44165</v>
      </c>
      <c r="B24" s="68">
        <v>44165</v>
      </c>
      <c r="C24" s="58" t="s">
        <v>50</v>
      </c>
      <c r="D24" s="58" t="s">
        <v>3100</v>
      </c>
      <c r="E24" s="96">
        <v>13.4</v>
      </c>
      <c r="F24" s="58"/>
      <c r="G24" s="98">
        <f t="shared" si="0"/>
        <v>2775.4400000000005</v>
      </c>
    </row>
    <row r="25" spans="1:7" ht="15" x14ac:dyDescent="0.25">
      <c r="A25" s="68">
        <v>44160</v>
      </c>
      <c r="B25" s="68">
        <v>44160</v>
      </c>
      <c r="C25" s="58" t="s">
        <v>2046</v>
      </c>
      <c r="D25" s="58" t="s">
        <v>3101</v>
      </c>
      <c r="E25" s="96">
        <v>2.8</v>
      </c>
      <c r="F25" s="58"/>
      <c r="G25" s="98">
        <f t="shared" si="0"/>
        <v>2772.6400000000003</v>
      </c>
    </row>
    <row r="26" spans="1:7" ht="15" x14ac:dyDescent="0.25">
      <c r="A26" s="68">
        <v>44164</v>
      </c>
      <c r="B26" s="68">
        <v>44164</v>
      </c>
      <c r="C26" s="58" t="s">
        <v>50</v>
      </c>
      <c r="D26" s="58" t="s">
        <v>3102</v>
      </c>
      <c r="E26" s="96">
        <v>8.9499999999999993</v>
      </c>
      <c r="F26" s="58"/>
      <c r="G26" s="98">
        <f t="shared" si="0"/>
        <v>2763.6900000000005</v>
      </c>
    </row>
    <row r="27" spans="1:7" ht="15" x14ac:dyDescent="0.25">
      <c r="A27" s="68">
        <v>44164</v>
      </c>
      <c r="B27" s="68">
        <v>44164</v>
      </c>
      <c r="C27" s="58" t="s">
        <v>50</v>
      </c>
      <c r="D27" s="58" t="s">
        <v>3102</v>
      </c>
      <c r="E27" s="96">
        <v>13.8</v>
      </c>
      <c r="F27" s="58"/>
      <c r="G27" s="98">
        <f t="shared" si="0"/>
        <v>2749.8900000000003</v>
      </c>
    </row>
    <row r="28" spans="1:7" ht="15" x14ac:dyDescent="0.25">
      <c r="A28" s="57">
        <v>44165</v>
      </c>
      <c r="B28" s="57">
        <v>44165</v>
      </c>
      <c r="C28" s="58" t="s">
        <v>58</v>
      </c>
      <c r="D28" s="58" t="s">
        <v>67</v>
      </c>
      <c r="E28" s="96">
        <v>11.8</v>
      </c>
      <c r="F28" s="60"/>
      <c r="G28" s="98">
        <f t="shared" si="0"/>
        <v>2738.09</v>
      </c>
    </row>
    <row r="29" spans="1:7" ht="15" x14ac:dyDescent="0.25">
      <c r="A29" s="57">
        <v>44165</v>
      </c>
      <c r="B29" s="57">
        <v>44165</v>
      </c>
      <c r="C29" s="58" t="s">
        <v>3091</v>
      </c>
      <c r="D29" s="58" t="s">
        <v>3103</v>
      </c>
      <c r="E29" s="96">
        <v>1</v>
      </c>
      <c r="F29" s="60"/>
      <c r="G29" s="98">
        <f t="shared" si="0"/>
        <v>2737.09</v>
      </c>
    </row>
    <row r="30" spans="1:7" ht="15" x14ac:dyDescent="0.25">
      <c r="A30" s="57">
        <v>44165</v>
      </c>
      <c r="B30" s="57">
        <v>44165</v>
      </c>
      <c r="C30" s="58" t="s">
        <v>2153</v>
      </c>
      <c r="D30" s="58" t="s">
        <v>67</v>
      </c>
      <c r="E30" s="96">
        <v>7.9</v>
      </c>
      <c r="F30" s="60"/>
      <c r="G30" s="98">
        <f t="shared" si="0"/>
        <v>2729.19</v>
      </c>
    </row>
    <row r="31" spans="1:7" ht="15" x14ac:dyDescent="0.25">
      <c r="A31" s="57">
        <v>44165</v>
      </c>
      <c r="B31" s="57">
        <v>44165</v>
      </c>
      <c r="C31" s="58" t="s">
        <v>2153</v>
      </c>
      <c r="D31" s="58" t="s">
        <v>67</v>
      </c>
      <c r="E31" s="96">
        <v>4.2</v>
      </c>
      <c r="F31" s="60"/>
      <c r="G31" s="98">
        <f t="shared" si="0"/>
        <v>2724.9900000000002</v>
      </c>
    </row>
    <row r="32" spans="1:7" ht="15" x14ac:dyDescent="0.25">
      <c r="A32" s="57">
        <v>44166</v>
      </c>
      <c r="B32" s="57">
        <v>44166</v>
      </c>
      <c r="C32" s="58" t="s">
        <v>2398</v>
      </c>
      <c r="D32" s="58" t="s">
        <v>3104</v>
      </c>
      <c r="E32" s="96">
        <v>4.6500000000000004</v>
      </c>
      <c r="F32" s="60"/>
      <c r="G32" s="98">
        <f t="shared" si="0"/>
        <v>2720.34</v>
      </c>
    </row>
    <row r="33" spans="1:7" ht="15" x14ac:dyDescent="0.25">
      <c r="A33" s="57">
        <v>44166</v>
      </c>
      <c r="B33" s="57">
        <v>44166</v>
      </c>
      <c r="C33" s="58" t="s">
        <v>3105</v>
      </c>
      <c r="D33" s="58" t="s">
        <v>3106</v>
      </c>
      <c r="E33" s="96">
        <v>10.35</v>
      </c>
      <c r="F33" s="60"/>
      <c r="G33" s="98">
        <f t="shared" si="0"/>
        <v>2709.9900000000002</v>
      </c>
    </row>
    <row r="34" spans="1:7" ht="15" x14ac:dyDescent="0.25">
      <c r="A34" s="57">
        <v>44165</v>
      </c>
      <c r="B34" s="57">
        <v>44165</v>
      </c>
      <c r="C34" s="58" t="s">
        <v>70</v>
      </c>
      <c r="D34" s="58" t="s">
        <v>3107</v>
      </c>
      <c r="E34" s="96">
        <v>10</v>
      </c>
      <c r="F34" s="60"/>
      <c r="G34" s="98">
        <f t="shared" si="0"/>
        <v>2699.9900000000002</v>
      </c>
    </row>
    <row r="35" spans="1:7" ht="15" x14ac:dyDescent="0.25">
      <c r="A35" s="57">
        <v>44165</v>
      </c>
      <c r="B35" s="57">
        <v>44165</v>
      </c>
      <c r="C35" s="58" t="s">
        <v>50</v>
      </c>
      <c r="D35" s="58" t="s">
        <v>3108</v>
      </c>
      <c r="E35" s="96">
        <v>7.1</v>
      </c>
      <c r="F35" s="60"/>
      <c r="G35" s="98">
        <f t="shared" si="0"/>
        <v>2692.8900000000003</v>
      </c>
    </row>
    <row r="36" spans="1:7" ht="15" x14ac:dyDescent="0.25">
      <c r="A36" s="57">
        <v>44167</v>
      </c>
      <c r="B36" s="57">
        <v>44167</v>
      </c>
      <c r="C36" s="58" t="s">
        <v>122</v>
      </c>
      <c r="D36" s="58" t="s">
        <v>3109</v>
      </c>
      <c r="E36" s="96">
        <v>0.85</v>
      </c>
      <c r="F36" s="58"/>
      <c r="G36" s="98">
        <f t="shared" si="0"/>
        <v>2692.0400000000004</v>
      </c>
    </row>
    <row r="37" spans="1:7" ht="15" x14ac:dyDescent="0.25">
      <c r="A37" s="57">
        <v>44162</v>
      </c>
      <c r="B37" s="57">
        <v>44162</v>
      </c>
      <c r="C37" s="58" t="s">
        <v>80</v>
      </c>
      <c r="D37" s="58" t="s">
        <v>3110</v>
      </c>
      <c r="E37" s="96">
        <v>6.5</v>
      </c>
      <c r="F37" s="58"/>
      <c r="G37" s="98">
        <f t="shared" si="0"/>
        <v>2685.5400000000004</v>
      </c>
    </row>
    <row r="38" spans="1:7" ht="15" x14ac:dyDescent="0.25">
      <c r="A38" s="57">
        <v>44152</v>
      </c>
      <c r="B38" s="57">
        <v>44152</v>
      </c>
      <c r="C38" s="58" t="s">
        <v>107</v>
      </c>
      <c r="D38" s="58" t="s">
        <v>3111</v>
      </c>
      <c r="E38" s="96">
        <v>1</v>
      </c>
      <c r="F38" s="58"/>
      <c r="G38" s="98">
        <f t="shared" si="0"/>
        <v>2684.5400000000004</v>
      </c>
    </row>
    <row r="39" spans="1:7" ht="15" x14ac:dyDescent="0.25">
      <c r="A39" s="57">
        <v>44167</v>
      </c>
      <c r="B39" s="57">
        <v>44167</v>
      </c>
      <c r="C39" s="58" t="s">
        <v>3112</v>
      </c>
      <c r="D39" s="58" t="s">
        <v>2983</v>
      </c>
      <c r="E39" s="96">
        <v>0.7</v>
      </c>
      <c r="F39" s="58"/>
      <c r="G39" s="98">
        <f t="shared" si="0"/>
        <v>2683.8400000000006</v>
      </c>
    </row>
    <row r="40" spans="1:7" ht="15" x14ac:dyDescent="0.25">
      <c r="A40" s="57">
        <v>44166</v>
      </c>
      <c r="B40" s="57">
        <v>44166</v>
      </c>
      <c r="C40" s="58" t="s">
        <v>3113</v>
      </c>
      <c r="D40" s="58" t="s">
        <v>3114</v>
      </c>
      <c r="E40" s="96">
        <v>3.25</v>
      </c>
      <c r="F40" s="58"/>
      <c r="G40" s="98">
        <f t="shared" si="0"/>
        <v>2680.5900000000006</v>
      </c>
    </row>
    <row r="41" spans="1:7" ht="15" x14ac:dyDescent="0.25">
      <c r="A41" s="57">
        <v>44165</v>
      </c>
      <c r="B41" s="57">
        <v>44165</v>
      </c>
      <c r="C41" s="58" t="s">
        <v>3115</v>
      </c>
      <c r="D41" s="58" t="s">
        <v>3116</v>
      </c>
      <c r="E41" s="96">
        <v>5.7</v>
      </c>
      <c r="F41" s="58"/>
      <c r="G41" s="98">
        <f t="shared" si="0"/>
        <v>2674.8900000000008</v>
      </c>
    </row>
    <row r="42" spans="1:7" ht="15" x14ac:dyDescent="0.25">
      <c r="A42" s="57">
        <v>44167</v>
      </c>
      <c r="B42" s="57">
        <v>44167</v>
      </c>
      <c r="C42" s="58" t="s">
        <v>50</v>
      </c>
      <c r="D42" s="58" t="s">
        <v>1645</v>
      </c>
      <c r="E42" s="96">
        <v>7.3</v>
      </c>
      <c r="F42" s="58"/>
      <c r="G42" s="98">
        <f t="shared" si="0"/>
        <v>2667.5900000000006</v>
      </c>
    </row>
    <row r="43" spans="1:7" ht="15" x14ac:dyDescent="0.25">
      <c r="A43" s="57">
        <v>44167</v>
      </c>
      <c r="B43" s="57">
        <v>44167</v>
      </c>
      <c r="C43" s="58" t="s">
        <v>72</v>
      </c>
      <c r="D43" s="58" t="s">
        <v>3117</v>
      </c>
      <c r="E43" s="96">
        <v>3.4</v>
      </c>
      <c r="F43" s="58"/>
      <c r="G43" s="98">
        <f t="shared" si="0"/>
        <v>2664.1900000000005</v>
      </c>
    </row>
    <row r="44" spans="1:7" ht="15" x14ac:dyDescent="0.25">
      <c r="A44" s="57">
        <v>44148</v>
      </c>
      <c r="B44" s="57">
        <v>44148</v>
      </c>
      <c r="C44" s="58" t="s">
        <v>3096</v>
      </c>
      <c r="D44" s="58" t="s">
        <v>2471</v>
      </c>
      <c r="E44" s="96">
        <v>0.5</v>
      </c>
      <c r="F44" s="58"/>
      <c r="G44" s="98">
        <f t="shared" si="0"/>
        <v>2663.6900000000005</v>
      </c>
    </row>
    <row r="45" spans="1:7" ht="15" x14ac:dyDescent="0.25">
      <c r="A45" s="57">
        <v>44160</v>
      </c>
      <c r="B45" s="57">
        <v>44160</v>
      </c>
      <c r="C45" s="58" t="s">
        <v>3118</v>
      </c>
      <c r="D45" s="95" t="s">
        <v>3119</v>
      </c>
      <c r="E45" s="96">
        <v>102.93</v>
      </c>
      <c r="F45" s="58"/>
      <c r="G45" s="98">
        <f t="shared" si="0"/>
        <v>2560.7600000000007</v>
      </c>
    </row>
    <row r="46" spans="1:7" ht="15" x14ac:dyDescent="0.25">
      <c r="A46" s="57">
        <v>44160</v>
      </c>
      <c r="B46" s="57">
        <v>44160</v>
      </c>
      <c r="C46" s="58" t="s">
        <v>3118</v>
      </c>
      <c r="D46" s="95" t="s">
        <v>3119</v>
      </c>
      <c r="E46" s="96">
        <v>-9.99</v>
      </c>
      <c r="F46" s="58"/>
      <c r="G46" s="98">
        <f t="shared" si="0"/>
        <v>2570.7500000000005</v>
      </c>
    </row>
    <row r="47" spans="1:7" ht="15" x14ac:dyDescent="0.25">
      <c r="A47" s="57">
        <v>44160</v>
      </c>
      <c r="B47" s="57">
        <v>44160</v>
      </c>
      <c r="C47" s="58" t="s">
        <v>3120</v>
      </c>
      <c r="D47" s="95" t="s">
        <v>3119</v>
      </c>
      <c r="E47" s="96">
        <v>41.77</v>
      </c>
      <c r="F47" s="58"/>
      <c r="G47" s="98">
        <f t="shared" si="0"/>
        <v>2528.9800000000005</v>
      </c>
    </row>
    <row r="48" spans="1:7" ht="15" x14ac:dyDescent="0.25">
      <c r="A48" s="57">
        <v>44161</v>
      </c>
      <c r="B48" s="57">
        <v>44161</v>
      </c>
      <c r="C48" s="58" t="s">
        <v>409</v>
      </c>
      <c r="D48" s="95" t="s">
        <v>3119</v>
      </c>
      <c r="E48" s="96">
        <v>51.88</v>
      </c>
      <c r="F48" s="58"/>
      <c r="G48" s="98">
        <f t="shared" si="0"/>
        <v>2477.1000000000004</v>
      </c>
    </row>
    <row r="49" spans="1:7" ht="15" x14ac:dyDescent="0.25">
      <c r="A49" s="57">
        <v>44168</v>
      </c>
      <c r="B49" s="57">
        <v>44168</v>
      </c>
      <c r="C49" s="58" t="s">
        <v>312</v>
      </c>
      <c r="D49" s="58" t="s">
        <v>3121</v>
      </c>
      <c r="E49" s="96">
        <v>7.1</v>
      </c>
      <c r="F49" s="58"/>
      <c r="G49" s="98">
        <f t="shared" si="0"/>
        <v>2470.0000000000005</v>
      </c>
    </row>
    <row r="50" spans="1:7" ht="15" x14ac:dyDescent="0.25">
      <c r="A50" s="57">
        <v>44167</v>
      </c>
      <c r="B50" s="57">
        <v>44167</v>
      </c>
      <c r="C50" s="58" t="s">
        <v>50</v>
      </c>
      <c r="D50" s="58" t="s">
        <v>3122</v>
      </c>
      <c r="E50" s="96">
        <v>3.45</v>
      </c>
      <c r="F50" s="58"/>
      <c r="G50" s="98">
        <f t="shared" si="0"/>
        <v>2466.5500000000006</v>
      </c>
    </row>
    <row r="51" spans="1:7" ht="15" x14ac:dyDescent="0.25">
      <c r="A51" s="57">
        <v>44168</v>
      </c>
      <c r="B51" s="57">
        <v>44168</v>
      </c>
      <c r="C51" s="58" t="s">
        <v>3105</v>
      </c>
      <c r="D51" s="58" t="s">
        <v>2619</v>
      </c>
      <c r="E51" s="96">
        <v>13.2</v>
      </c>
      <c r="F51" s="58"/>
      <c r="G51" s="98">
        <f t="shared" si="0"/>
        <v>2453.3500000000008</v>
      </c>
    </row>
    <row r="52" spans="1:7" ht="15" x14ac:dyDescent="0.25">
      <c r="A52" s="57">
        <v>44174</v>
      </c>
      <c r="B52" s="57">
        <v>44174</v>
      </c>
      <c r="C52" s="58" t="s">
        <v>107</v>
      </c>
      <c r="D52" s="58" t="s">
        <v>3123</v>
      </c>
      <c r="E52" s="96">
        <v>0.7</v>
      </c>
      <c r="F52" s="58"/>
      <c r="G52" s="98">
        <f t="shared" si="0"/>
        <v>2452.650000000001</v>
      </c>
    </row>
    <row r="53" spans="1:7" ht="15" x14ac:dyDescent="0.25">
      <c r="A53" s="57">
        <v>44175</v>
      </c>
      <c r="B53" s="57">
        <v>44175</v>
      </c>
      <c r="C53" s="58" t="s">
        <v>107</v>
      </c>
      <c r="D53" s="58" t="s">
        <v>3123</v>
      </c>
      <c r="E53" s="96">
        <v>1.5</v>
      </c>
      <c r="F53" s="58"/>
      <c r="G53" s="98">
        <f t="shared" si="0"/>
        <v>2451.150000000001</v>
      </c>
    </row>
    <row r="54" spans="1:7" ht="15" x14ac:dyDescent="0.25">
      <c r="A54" s="57">
        <v>44174</v>
      </c>
      <c r="B54" s="57">
        <v>44174</v>
      </c>
      <c r="C54" s="58" t="s">
        <v>107</v>
      </c>
      <c r="D54" s="58" t="s">
        <v>3123</v>
      </c>
      <c r="E54" s="96">
        <v>0.6</v>
      </c>
      <c r="F54" s="58"/>
      <c r="G54" s="98">
        <f t="shared" si="0"/>
        <v>2450.5500000000011</v>
      </c>
    </row>
    <row r="55" spans="1:7" ht="15" x14ac:dyDescent="0.25">
      <c r="A55" s="57">
        <v>44172</v>
      </c>
      <c r="B55" s="57">
        <v>44172</v>
      </c>
      <c r="C55" s="58" t="s">
        <v>3124</v>
      </c>
      <c r="D55" s="58" t="s">
        <v>3125</v>
      </c>
      <c r="E55" s="96">
        <v>3.35</v>
      </c>
      <c r="F55" s="58"/>
      <c r="G55" s="98">
        <f t="shared" si="0"/>
        <v>2447.2000000000012</v>
      </c>
    </row>
    <row r="56" spans="1:7" ht="15" x14ac:dyDescent="0.25">
      <c r="A56" s="57">
        <v>44174</v>
      </c>
      <c r="B56" s="57">
        <v>44174</v>
      </c>
      <c r="C56" s="58" t="s">
        <v>50</v>
      </c>
      <c r="D56" s="58" t="s">
        <v>3126</v>
      </c>
      <c r="E56" s="96">
        <v>10.55</v>
      </c>
      <c r="F56" s="58"/>
      <c r="G56" s="98">
        <f t="shared" si="0"/>
        <v>2436.650000000001</v>
      </c>
    </row>
    <row r="57" spans="1:7" ht="15" x14ac:dyDescent="0.25">
      <c r="A57" s="57">
        <v>44175</v>
      </c>
      <c r="B57" s="57">
        <v>44175</v>
      </c>
      <c r="C57" s="58" t="s">
        <v>87</v>
      </c>
      <c r="D57" s="58" t="s">
        <v>3127</v>
      </c>
      <c r="E57" s="96">
        <v>4.55</v>
      </c>
      <c r="F57" s="58"/>
      <c r="G57" s="98">
        <f t="shared" si="0"/>
        <v>2432.1000000000008</v>
      </c>
    </row>
    <row r="58" spans="1:7" ht="15" x14ac:dyDescent="0.25">
      <c r="A58" s="57">
        <v>44173</v>
      </c>
      <c r="B58" s="57">
        <v>44173</v>
      </c>
      <c r="C58" s="58" t="s">
        <v>87</v>
      </c>
      <c r="D58" s="58" t="s">
        <v>3128</v>
      </c>
      <c r="E58" s="96">
        <v>12.4</v>
      </c>
      <c r="F58" s="58"/>
      <c r="G58" s="98">
        <f t="shared" si="0"/>
        <v>2419.7000000000007</v>
      </c>
    </row>
    <row r="59" spans="1:7" ht="15" x14ac:dyDescent="0.25">
      <c r="A59" s="57">
        <v>44167</v>
      </c>
      <c r="B59" s="57">
        <v>44167</v>
      </c>
      <c r="C59" s="58" t="s">
        <v>3129</v>
      </c>
      <c r="D59" s="58" t="s">
        <v>3119</v>
      </c>
      <c r="E59" s="96">
        <v>18.98</v>
      </c>
      <c r="F59" s="58"/>
      <c r="G59" s="98">
        <f t="shared" si="0"/>
        <v>2400.7200000000007</v>
      </c>
    </row>
    <row r="60" spans="1:7" ht="15" x14ac:dyDescent="0.25">
      <c r="A60" s="57">
        <v>44174</v>
      </c>
      <c r="B60" s="57">
        <v>44174</v>
      </c>
      <c r="C60" s="58" t="s">
        <v>2046</v>
      </c>
      <c r="D60" s="58" t="s">
        <v>3130</v>
      </c>
      <c r="E60" s="96">
        <v>1.4</v>
      </c>
      <c r="F60" s="58"/>
      <c r="G60" s="98">
        <f t="shared" si="0"/>
        <v>2399.3200000000006</v>
      </c>
    </row>
    <row r="61" spans="1:7" ht="15" x14ac:dyDescent="0.25">
      <c r="A61" s="57">
        <v>44168</v>
      </c>
      <c r="B61" s="57">
        <v>44168</v>
      </c>
      <c r="C61" s="58" t="s">
        <v>56</v>
      </c>
      <c r="D61" s="58" t="s">
        <v>3131</v>
      </c>
      <c r="E61" s="96">
        <v>3.75</v>
      </c>
      <c r="F61" s="58"/>
      <c r="G61" s="98">
        <f t="shared" si="0"/>
        <v>2395.5700000000006</v>
      </c>
    </row>
    <row r="62" spans="1:7" ht="15" x14ac:dyDescent="0.25">
      <c r="A62" s="57">
        <v>44169</v>
      </c>
      <c r="B62" s="57">
        <v>44169</v>
      </c>
      <c r="C62" s="58" t="s">
        <v>521</v>
      </c>
      <c r="D62" s="58" t="s">
        <v>3131</v>
      </c>
      <c r="E62" s="96">
        <v>6.75</v>
      </c>
      <c r="F62" s="58"/>
      <c r="G62" s="98">
        <f t="shared" si="0"/>
        <v>2388.8200000000006</v>
      </c>
    </row>
    <row r="63" spans="1:7" ht="15" x14ac:dyDescent="0.25">
      <c r="A63" s="57">
        <v>44169</v>
      </c>
      <c r="B63" s="57">
        <v>44169</v>
      </c>
      <c r="C63" s="58" t="s">
        <v>50</v>
      </c>
      <c r="D63" s="58" t="s">
        <v>18</v>
      </c>
      <c r="E63" s="96">
        <v>8.15</v>
      </c>
      <c r="F63" s="58"/>
      <c r="G63" s="98">
        <f t="shared" si="0"/>
        <v>2380.6700000000005</v>
      </c>
    </row>
    <row r="64" spans="1:7" ht="15" x14ac:dyDescent="0.25">
      <c r="A64" s="57">
        <v>44171</v>
      </c>
      <c r="B64" s="57">
        <v>44171</v>
      </c>
      <c r="C64" s="58" t="s">
        <v>2076</v>
      </c>
      <c r="D64" s="58" t="s">
        <v>709</v>
      </c>
      <c r="E64" s="96">
        <v>5.6</v>
      </c>
      <c r="F64" s="58"/>
      <c r="G64" s="98">
        <f t="shared" si="0"/>
        <v>2375.0700000000006</v>
      </c>
    </row>
    <row r="65" spans="1:7" ht="15" x14ac:dyDescent="0.25">
      <c r="A65" s="57">
        <v>44171</v>
      </c>
      <c r="B65" s="57">
        <v>44171</v>
      </c>
      <c r="C65" s="58" t="s">
        <v>58</v>
      </c>
      <c r="D65" s="58" t="s">
        <v>3132</v>
      </c>
      <c r="E65" s="96">
        <v>1.1499999999999999</v>
      </c>
      <c r="F65" s="60"/>
      <c r="G65" s="98">
        <f t="shared" si="0"/>
        <v>2373.9200000000005</v>
      </c>
    </row>
    <row r="66" spans="1:7" ht="15" x14ac:dyDescent="0.25">
      <c r="A66" s="57">
        <v>44176</v>
      </c>
      <c r="B66" s="57">
        <v>44176</v>
      </c>
      <c r="C66" s="58" t="s">
        <v>50</v>
      </c>
      <c r="D66" s="58" t="s">
        <v>18</v>
      </c>
      <c r="E66" s="96">
        <v>7.4</v>
      </c>
      <c r="F66" s="60"/>
      <c r="G66" s="98">
        <f t="shared" si="0"/>
        <v>2366.5200000000004</v>
      </c>
    </row>
    <row r="67" spans="1:7" ht="15" x14ac:dyDescent="0.25">
      <c r="A67" s="57">
        <v>44177</v>
      </c>
      <c r="B67" s="57">
        <v>44177</v>
      </c>
      <c r="C67" s="58" t="s">
        <v>1638</v>
      </c>
      <c r="D67" s="58" t="s">
        <v>3133</v>
      </c>
      <c r="E67" s="96">
        <v>9.25</v>
      </c>
      <c r="F67" s="58"/>
      <c r="G67" s="98">
        <f t="shared" si="0"/>
        <v>2357.2700000000004</v>
      </c>
    </row>
    <row r="68" spans="1:7" ht="15" x14ac:dyDescent="0.25">
      <c r="A68" s="57">
        <v>44177</v>
      </c>
      <c r="B68" s="57">
        <v>44177</v>
      </c>
      <c r="C68" s="58" t="s">
        <v>72</v>
      </c>
      <c r="D68" s="58" t="s">
        <v>3134</v>
      </c>
      <c r="E68" s="96">
        <v>7</v>
      </c>
      <c r="F68" s="58"/>
      <c r="G68" s="98">
        <f t="shared" si="0"/>
        <v>2350.2700000000004</v>
      </c>
    </row>
    <row r="69" spans="1:7" ht="15" x14ac:dyDescent="0.25">
      <c r="A69" s="57">
        <v>44177</v>
      </c>
      <c r="B69" s="57">
        <v>44177</v>
      </c>
      <c r="C69" s="58" t="s">
        <v>59</v>
      </c>
      <c r="D69" s="58" t="s">
        <v>3135</v>
      </c>
      <c r="E69" s="96">
        <v>2.4</v>
      </c>
      <c r="F69" s="58"/>
      <c r="G69" s="98">
        <f t="shared" si="0"/>
        <v>2347.8700000000003</v>
      </c>
    </row>
    <row r="70" spans="1:7" ht="15" x14ac:dyDescent="0.25">
      <c r="A70" s="57">
        <v>44179</v>
      </c>
      <c r="B70" s="57">
        <v>44179</v>
      </c>
      <c r="C70" s="58" t="s">
        <v>2449</v>
      </c>
      <c r="D70" s="58" t="s">
        <v>3136</v>
      </c>
      <c r="E70" s="96">
        <v>1.55</v>
      </c>
      <c r="F70" s="58"/>
      <c r="G70" s="98">
        <f t="shared" si="0"/>
        <v>2346.3200000000002</v>
      </c>
    </row>
    <row r="71" spans="1:7" ht="15" x14ac:dyDescent="0.25">
      <c r="A71" s="57">
        <v>44179</v>
      </c>
      <c r="B71" s="57">
        <v>44179</v>
      </c>
      <c r="C71" s="58" t="s">
        <v>551</v>
      </c>
      <c r="D71" s="58" t="s">
        <v>3137</v>
      </c>
      <c r="E71" s="96">
        <v>5.65</v>
      </c>
      <c r="F71" s="58"/>
      <c r="G71" s="98">
        <f t="shared" si="0"/>
        <v>2340.67</v>
      </c>
    </row>
    <row r="72" spans="1:7" ht="15" x14ac:dyDescent="0.25">
      <c r="A72" s="57">
        <v>44180</v>
      </c>
      <c r="B72" s="57">
        <v>44180</v>
      </c>
      <c r="C72" s="58" t="s">
        <v>689</v>
      </c>
      <c r="D72" s="58" t="s">
        <v>3138</v>
      </c>
      <c r="E72" s="96">
        <v>3.6</v>
      </c>
      <c r="F72" s="58"/>
      <c r="G72" s="98">
        <f t="shared" ref="G72:G135" si="1">G71-E72</f>
        <v>2337.0700000000002</v>
      </c>
    </row>
    <row r="73" spans="1:7" ht="15" x14ac:dyDescent="0.25">
      <c r="A73" s="57">
        <v>44180</v>
      </c>
      <c r="B73" s="57">
        <v>44180</v>
      </c>
      <c r="C73" s="58" t="s">
        <v>3096</v>
      </c>
      <c r="D73" s="58" t="s">
        <v>3139</v>
      </c>
      <c r="E73" s="96">
        <v>1</v>
      </c>
      <c r="F73" s="58"/>
      <c r="G73" s="98">
        <f t="shared" si="1"/>
        <v>2336.0700000000002</v>
      </c>
    </row>
    <row r="74" spans="1:7" ht="15" x14ac:dyDescent="0.25">
      <c r="A74" s="57">
        <v>44177</v>
      </c>
      <c r="B74" s="57">
        <v>44177</v>
      </c>
      <c r="C74" s="58" t="s">
        <v>3140</v>
      </c>
      <c r="D74" s="58" t="s">
        <v>711</v>
      </c>
      <c r="E74" s="96">
        <v>1.4</v>
      </c>
      <c r="F74" s="58"/>
      <c r="G74" s="98">
        <f t="shared" si="1"/>
        <v>2334.67</v>
      </c>
    </row>
    <row r="75" spans="1:7" ht="15" x14ac:dyDescent="0.25">
      <c r="A75" s="57">
        <v>44180</v>
      </c>
      <c r="B75" s="57">
        <v>44180</v>
      </c>
      <c r="C75" s="58" t="s">
        <v>107</v>
      </c>
      <c r="D75" s="58" t="s">
        <v>3141</v>
      </c>
      <c r="E75" s="96">
        <v>1.2</v>
      </c>
      <c r="F75" s="58"/>
      <c r="G75" s="98">
        <f t="shared" si="1"/>
        <v>2333.4700000000003</v>
      </c>
    </row>
    <row r="76" spans="1:7" ht="15" x14ac:dyDescent="0.25">
      <c r="A76" s="57">
        <v>44180</v>
      </c>
      <c r="B76" s="57">
        <v>44180</v>
      </c>
      <c r="C76" s="58" t="s">
        <v>3142</v>
      </c>
      <c r="D76" s="58" t="s">
        <v>3143</v>
      </c>
      <c r="E76" s="96">
        <v>3.65</v>
      </c>
      <c r="F76" s="58"/>
      <c r="G76" s="98">
        <f t="shared" si="1"/>
        <v>2329.8200000000002</v>
      </c>
    </row>
    <row r="77" spans="1:7" ht="15" x14ac:dyDescent="0.25">
      <c r="A77" s="57">
        <v>44179</v>
      </c>
      <c r="B77" s="57">
        <v>44179</v>
      </c>
      <c r="C77" s="58" t="s">
        <v>409</v>
      </c>
      <c r="D77" s="58" t="s">
        <v>3144</v>
      </c>
      <c r="E77" s="96">
        <v>3.35</v>
      </c>
      <c r="F77" s="58"/>
      <c r="G77" s="98">
        <f t="shared" si="1"/>
        <v>2326.4700000000003</v>
      </c>
    </row>
    <row r="78" spans="1:7" ht="15" x14ac:dyDescent="0.25">
      <c r="A78" s="57">
        <v>44180</v>
      </c>
      <c r="B78" s="57">
        <v>44180</v>
      </c>
      <c r="C78" s="58" t="s">
        <v>128</v>
      </c>
      <c r="D78" s="58" t="s">
        <v>3145</v>
      </c>
      <c r="E78" s="96">
        <v>1</v>
      </c>
      <c r="F78" s="58"/>
      <c r="G78" s="98">
        <f t="shared" si="1"/>
        <v>2325.4700000000003</v>
      </c>
    </row>
    <row r="79" spans="1:7" ht="15" x14ac:dyDescent="0.25">
      <c r="A79" s="57">
        <v>44181</v>
      </c>
      <c r="B79" s="57">
        <v>44181</v>
      </c>
      <c r="C79" s="58" t="s">
        <v>59</v>
      </c>
      <c r="D79" s="58" t="s">
        <v>3146</v>
      </c>
      <c r="E79" s="96">
        <v>4.9000000000000004</v>
      </c>
      <c r="F79" s="58"/>
      <c r="G79" s="98">
        <f t="shared" si="1"/>
        <v>2320.5700000000002</v>
      </c>
    </row>
    <row r="80" spans="1:7" ht="15" x14ac:dyDescent="0.25">
      <c r="A80" s="57">
        <v>44180</v>
      </c>
      <c r="B80" s="57">
        <v>44180</v>
      </c>
      <c r="C80" s="58" t="s">
        <v>72</v>
      </c>
      <c r="D80" s="58" t="s">
        <v>3147</v>
      </c>
      <c r="E80" s="96">
        <v>6.4</v>
      </c>
      <c r="F80" s="58"/>
      <c r="G80" s="98">
        <f t="shared" si="1"/>
        <v>2314.17</v>
      </c>
    </row>
    <row r="81" spans="1:7" ht="15" x14ac:dyDescent="0.25">
      <c r="A81" s="57">
        <v>44181</v>
      </c>
      <c r="B81" s="57">
        <v>44181</v>
      </c>
      <c r="C81" s="58" t="s">
        <v>634</v>
      </c>
      <c r="D81" s="58" t="s">
        <v>3148</v>
      </c>
      <c r="E81" s="96">
        <v>7.75</v>
      </c>
      <c r="F81" s="58"/>
      <c r="G81" s="98">
        <f t="shared" si="1"/>
        <v>2306.42</v>
      </c>
    </row>
    <row r="82" spans="1:7" ht="15" x14ac:dyDescent="0.25">
      <c r="A82" s="57">
        <v>44181</v>
      </c>
      <c r="B82" s="57">
        <v>44181</v>
      </c>
      <c r="C82" s="58" t="s">
        <v>3149</v>
      </c>
      <c r="D82" s="58" t="s">
        <v>1049</v>
      </c>
      <c r="E82" s="96">
        <v>3</v>
      </c>
      <c r="F82" s="58"/>
      <c r="G82" s="98">
        <f t="shared" si="1"/>
        <v>2303.42</v>
      </c>
    </row>
    <row r="83" spans="1:7" ht="15" x14ac:dyDescent="0.25">
      <c r="A83" s="57">
        <v>44175</v>
      </c>
      <c r="B83" s="57">
        <v>44175</v>
      </c>
      <c r="C83" s="58" t="s">
        <v>689</v>
      </c>
      <c r="D83" s="58" t="s">
        <v>3150</v>
      </c>
      <c r="E83" s="96">
        <v>4</v>
      </c>
      <c r="F83" s="58"/>
      <c r="G83" s="98">
        <f t="shared" si="1"/>
        <v>2299.42</v>
      </c>
    </row>
    <row r="84" spans="1:7" ht="15" x14ac:dyDescent="0.25">
      <c r="A84" s="57">
        <v>44175</v>
      </c>
      <c r="B84" s="57">
        <v>44175</v>
      </c>
      <c r="C84" s="58" t="s">
        <v>72</v>
      </c>
      <c r="D84" s="58" t="s">
        <v>3151</v>
      </c>
      <c r="E84" s="96">
        <v>3.75</v>
      </c>
      <c r="F84" s="58"/>
      <c r="G84" s="98">
        <f t="shared" si="1"/>
        <v>2295.67</v>
      </c>
    </row>
    <row r="85" spans="1:7" ht="15" x14ac:dyDescent="0.25">
      <c r="A85" s="57" t="s">
        <v>3152</v>
      </c>
      <c r="B85" s="57">
        <v>44179</v>
      </c>
      <c r="C85" s="58" t="s">
        <v>56</v>
      </c>
      <c r="D85" s="58" t="s">
        <v>2985</v>
      </c>
      <c r="E85" s="96">
        <v>11.5</v>
      </c>
      <c r="F85" s="58"/>
      <c r="G85" s="98">
        <f t="shared" si="1"/>
        <v>2284.17</v>
      </c>
    </row>
    <row r="86" spans="1:7" ht="15" x14ac:dyDescent="0.25">
      <c r="A86" s="57">
        <v>44176</v>
      </c>
      <c r="B86" s="57">
        <v>44176</v>
      </c>
      <c r="C86" s="58" t="s">
        <v>122</v>
      </c>
      <c r="D86" s="58" t="s">
        <v>3153</v>
      </c>
      <c r="E86" s="96">
        <v>6.9</v>
      </c>
      <c r="F86" s="58"/>
      <c r="G86" s="98">
        <f t="shared" si="1"/>
        <v>2277.27</v>
      </c>
    </row>
    <row r="87" spans="1:7" ht="15" x14ac:dyDescent="0.25">
      <c r="A87" s="57">
        <v>44179</v>
      </c>
      <c r="B87" s="57">
        <v>44179</v>
      </c>
      <c r="C87" s="58" t="s">
        <v>3154</v>
      </c>
      <c r="D87" s="58" t="s">
        <v>3155</v>
      </c>
      <c r="E87" s="96">
        <v>0.75</v>
      </c>
      <c r="F87" s="58"/>
      <c r="G87" s="98">
        <f t="shared" si="1"/>
        <v>2276.52</v>
      </c>
    </row>
    <row r="88" spans="1:7" ht="15" x14ac:dyDescent="0.25">
      <c r="A88" s="57">
        <v>44174</v>
      </c>
      <c r="B88" s="57">
        <v>44174</v>
      </c>
      <c r="C88" s="58" t="s">
        <v>3154</v>
      </c>
      <c r="D88" s="58" t="s">
        <v>3155</v>
      </c>
      <c r="E88" s="96">
        <v>1.25</v>
      </c>
      <c r="F88" s="58"/>
      <c r="G88" s="98">
        <f t="shared" si="1"/>
        <v>2275.27</v>
      </c>
    </row>
    <row r="89" spans="1:7" ht="15" x14ac:dyDescent="0.25">
      <c r="A89" s="57">
        <v>44176</v>
      </c>
      <c r="B89" s="57">
        <v>44176</v>
      </c>
      <c r="C89" s="58" t="s">
        <v>72</v>
      </c>
      <c r="D89" s="58" t="s">
        <v>3156</v>
      </c>
      <c r="E89" s="96">
        <v>4.0999999999999996</v>
      </c>
      <c r="F89" s="58"/>
      <c r="G89" s="98">
        <f t="shared" si="1"/>
        <v>2271.17</v>
      </c>
    </row>
    <row r="90" spans="1:7" ht="15" x14ac:dyDescent="0.25">
      <c r="A90" s="57">
        <v>44176</v>
      </c>
      <c r="B90" s="57">
        <v>44176</v>
      </c>
      <c r="C90" s="58" t="s">
        <v>50</v>
      </c>
      <c r="D90" s="58" t="s">
        <v>3157</v>
      </c>
      <c r="E90" s="96">
        <v>5.05</v>
      </c>
      <c r="F90" s="58"/>
      <c r="G90" s="98">
        <f t="shared" si="1"/>
        <v>2266.12</v>
      </c>
    </row>
    <row r="91" spans="1:7" ht="15" x14ac:dyDescent="0.25">
      <c r="A91" s="57">
        <v>44175</v>
      </c>
      <c r="B91" s="57">
        <v>44175</v>
      </c>
      <c r="C91" s="58" t="s">
        <v>128</v>
      </c>
      <c r="D91" s="58" t="s">
        <v>3158</v>
      </c>
      <c r="E91" s="96">
        <v>2.1</v>
      </c>
      <c r="F91" s="58"/>
      <c r="G91" s="98">
        <f t="shared" si="1"/>
        <v>2264.02</v>
      </c>
    </row>
    <row r="92" spans="1:7" ht="15" x14ac:dyDescent="0.25">
      <c r="A92" s="57">
        <v>44176</v>
      </c>
      <c r="B92" s="57">
        <v>44176</v>
      </c>
      <c r="C92" s="58" t="s">
        <v>107</v>
      </c>
      <c r="D92" s="58" t="s">
        <v>3159</v>
      </c>
      <c r="E92" s="96">
        <v>0.6</v>
      </c>
      <c r="F92" s="58"/>
      <c r="G92" s="98">
        <f t="shared" si="1"/>
        <v>2263.42</v>
      </c>
    </row>
    <row r="93" spans="1:7" ht="15" x14ac:dyDescent="0.25">
      <c r="A93" s="57">
        <v>44161</v>
      </c>
      <c r="B93" s="57">
        <v>44161</v>
      </c>
      <c r="C93" s="58" t="s">
        <v>2217</v>
      </c>
      <c r="D93" s="58" t="s">
        <v>3160</v>
      </c>
      <c r="E93" s="96">
        <v>2.7</v>
      </c>
      <c r="F93" s="58"/>
      <c r="G93" s="98">
        <f t="shared" si="1"/>
        <v>2260.7200000000003</v>
      </c>
    </row>
    <row r="94" spans="1:7" ht="15" x14ac:dyDescent="0.25">
      <c r="A94" s="57">
        <v>44167</v>
      </c>
      <c r="B94" s="57">
        <v>44167</v>
      </c>
      <c r="C94" s="58" t="s">
        <v>59</v>
      </c>
      <c r="D94" s="58" t="s">
        <v>3161</v>
      </c>
      <c r="E94" s="97">
        <v>8.8000000000000007</v>
      </c>
      <c r="F94" s="60"/>
      <c r="G94" s="98">
        <f t="shared" si="1"/>
        <v>2251.92</v>
      </c>
    </row>
    <row r="95" spans="1:7" ht="15" x14ac:dyDescent="0.25">
      <c r="A95" s="57">
        <v>44169</v>
      </c>
      <c r="B95" s="57">
        <v>44169</v>
      </c>
      <c r="C95" s="58" t="s">
        <v>122</v>
      </c>
      <c r="D95" s="58" t="s">
        <v>3162</v>
      </c>
      <c r="E95" s="96">
        <v>3.85</v>
      </c>
      <c r="F95" s="58"/>
      <c r="G95" s="98">
        <f t="shared" si="1"/>
        <v>2248.0700000000002</v>
      </c>
    </row>
    <row r="96" spans="1:7" ht="15" x14ac:dyDescent="0.25">
      <c r="A96" s="57">
        <v>44169</v>
      </c>
      <c r="B96" s="57">
        <v>44169</v>
      </c>
      <c r="C96" s="58" t="s">
        <v>364</v>
      </c>
      <c r="D96" s="62" t="s">
        <v>3163</v>
      </c>
      <c r="E96" s="105">
        <v>20</v>
      </c>
      <c r="F96" s="62"/>
      <c r="G96" s="98">
        <f t="shared" si="1"/>
        <v>2228.0700000000002</v>
      </c>
    </row>
    <row r="97" spans="1:7" ht="15" x14ac:dyDescent="0.25">
      <c r="A97" s="57">
        <v>44169</v>
      </c>
      <c r="B97" s="57">
        <v>44169</v>
      </c>
      <c r="C97" s="58" t="s">
        <v>2046</v>
      </c>
      <c r="D97" s="58" t="s">
        <v>3164</v>
      </c>
      <c r="E97" s="109">
        <v>2.8</v>
      </c>
      <c r="F97" s="108"/>
      <c r="G97" s="98">
        <f t="shared" si="1"/>
        <v>2225.27</v>
      </c>
    </row>
    <row r="98" spans="1:7" ht="15" x14ac:dyDescent="0.25">
      <c r="A98" s="57">
        <v>44169</v>
      </c>
      <c r="B98" s="57">
        <v>44169</v>
      </c>
      <c r="C98" s="58" t="s">
        <v>364</v>
      </c>
      <c r="D98" s="58" t="s">
        <v>3165</v>
      </c>
      <c r="E98" s="109">
        <v>10</v>
      </c>
      <c r="F98" s="108"/>
      <c r="G98" s="98">
        <f t="shared" si="1"/>
        <v>2215.27</v>
      </c>
    </row>
    <row r="99" spans="1:7" ht="15" x14ac:dyDescent="0.25">
      <c r="A99" s="57">
        <v>44170</v>
      </c>
      <c r="B99" s="57">
        <v>44170</v>
      </c>
      <c r="C99" s="58" t="s">
        <v>3113</v>
      </c>
      <c r="D99" s="58" t="s">
        <v>1049</v>
      </c>
      <c r="E99" s="109">
        <v>2.1</v>
      </c>
      <c r="F99" s="108"/>
      <c r="G99" s="98">
        <f t="shared" si="1"/>
        <v>2213.17</v>
      </c>
    </row>
    <row r="100" spans="1:7" ht="15" x14ac:dyDescent="0.25">
      <c r="A100" s="57">
        <v>44170</v>
      </c>
      <c r="B100" s="69">
        <v>44170</v>
      </c>
      <c r="C100" s="58" t="s">
        <v>1830</v>
      </c>
      <c r="D100" s="58" t="s">
        <v>3167</v>
      </c>
      <c r="E100" s="109">
        <v>1</v>
      </c>
      <c r="F100" s="108"/>
      <c r="G100" s="98">
        <f t="shared" si="1"/>
        <v>2212.17</v>
      </c>
    </row>
    <row r="101" spans="1:7" ht="15" x14ac:dyDescent="0.25">
      <c r="A101" s="57">
        <v>44170</v>
      </c>
      <c r="B101" s="57">
        <v>44170</v>
      </c>
      <c r="C101" s="58" t="s">
        <v>3166</v>
      </c>
      <c r="D101" s="58" t="s">
        <v>246</v>
      </c>
      <c r="E101" s="109">
        <v>24.75</v>
      </c>
      <c r="F101" s="108"/>
      <c r="G101" s="98">
        <f t="shared" si="1"/>
        <v>2187.42</v>
      </c>
    </row>
    <row r="102" spans="1:7" ht="15" x14ac:dyDescent="0.25">
      <c r="A102" s="57">
        <v>44170</v>
      </c>
      <c r="B102" s="57">
        <v>44170</v>
      </c>
      <c r="C102" s="58" t="s">
        <v>551</v>
      </c>
      <c r="D102" s="58" t="s">
        <v>3168</v>
      </c>
      <c r="E102" s="109">
        <v>8.85</v>
      </c>
      <c r="F102" s="108"/>
      <c r="G102" s="98">
        <f t="shared" si="1"/>
        <v>2178.5700000000002</v>
      </c>
    </row>
    <row r="103" spans="1:7" ht="15" x14ac:dyDescent="0.25">
      <c r="A103" s="57">
        <v>44171</v>
      </c>
      <c r="B103" s="57">
        <v>44171</v>
      </c>
      <c r="C103" s="58" t="s">
        <v>59</v>
      </c>
      <c r="D103" s="58" t="s">
        <v>3169</v>
      </c>
      <c r="E103" s="109">
        <v>6.25</v>
      </c>
      <c r="F103" s="108"/>
      <c r="G103" s="98">
        <f t="shared" si="1"/>
        <v>2172.3200000000002</v>
      </c>
    </row>
    <row r="104" spans="1:7" ht="15" x14ac:dyDescent="0.25">
      <c r="A104" s="57">
        <v>44170</v>
      </c>
      <c r="B104" s="57">
        <v>44170</v>
      </c>
      <c r="C104" s="58" t="s">
        <v>3170</v>
      </c>
      <c r="D104" s="58" t="s">
        <v>3171</v>
      </c>
      <c r="E104" s="109">
        <v>3.85</v>
      </c>
      <c r="F104" s="108"/>
      <c r="G104" s="98">
        <f t="shared" si="1"/>
        <v>2168.4700000000003</v>
      </c>
    </row>
    <row r="105" spans="1:7" ht="15" x14ac:dyDescent="0.25">
      <c r="A105" s="57">
        <v>44169</v>
      </c>
      <c r="B105" s="94">
        <v>44169</v>
      </c>
      <c r="C105" s="58" t="s">
        <v>3075</v>
      </c>
      <c r="D105" s="106" t="s">
        <v>3172</v>
      </c>
      <c r="E105" s="107">
        <v>6.3</v>
      </c>
      <c r="F105" s="106"/>
      <c r="G105" s="98">
        <f t="shared" si="1"/>
        <v>2162.17</v>
      </c>
    </row>
    <row r="106" spans="1:7" ht="15" x14ac:dyDescent="0.25">
      <c r="A106" s="57">
        <v>44157</v>
      </c>
      <c r="B106" s="57">
        <v>44157</v>
      </c>
      <c r="C106" s="58" t="s">
        <v>122</v>
      </c>
      <c r="D106" s="58" t="s">
        <v>3173</v>
      </c>
      <c r="E106" s="96">
        <v>3.1</v>
      </c>
      <c r="F106" s="58"/>
      <c r="G106" s="98">
        <f t="shared" si="1"/>
        <v>2159.0700000000002</v>
      </c>
    </row>
    <row r="107" spans="1:7" ht="15" x14ac:dyDescent="0.25">
      <c r="A107" s="57">
        <v>44170</v>
      </c>
      <c r="B107" s="69">
        <v>44170</v>
      </c>
      <c r="C107" s="58" t="s">
        <v>87</v>
      </c>
      <c r="D107" s="58" t="s">
        <v>1511</v>
      </c>
      <c r="E107" s="96">
        <v>3.3</v>
      </c>
      <c r="F107" s="58"/>
      <c r="G107" s="98">
        <f t="shared" si="1"/>
        <v>2155.77</v>
      </c>
    </row>
    <row r="108" spans="1:7" ht="15" x14ac:dyDescent="0.25">
      <c r="A108" s="57">
        <v>44172</v>
      </c>
      <c r="B108" s="57">
        <v>44172</v>
      </c>
      <c r="C108" s="58" t="s">
        <v>72</v>
      </c>
      <c r="D108" s="58" t="s">
        <v>3174</v>
      </c>
      <c r="E108" s="96">
        <v>2.0499999999999998</v>
      </c>
      <c r="F108" s="58"/>
      <c r="G108" s="98">
        <f t="shared" si="1"/>
        <v>2153.7199999999998</v>
      </c>
    </row>
    <row r="109" spans="1:7" ht="15" x14ac:dyDescent="0.25">
      <c r="A109" s="57">
        <v>44169</v>
      </c>
      <c r="B109" s="57">
        <v>44169</v>
      </c>
      <c r="C109" s="58" t="s">
        <v>551</v>
      </c>
      <c r="D109" s="58" t="s">
        <v>3175</v>
      </c>
      <c r="E109" s="96">
        <v>4</v>
      </c>
      <c r="F109" s="58"/>
      <c r="G109" s="98">
        <f t="shared" si="1"/>
        <v>2149.7199999999998</v>
      </c>
    </row>
    <row r="110" spans="1:7" ht="15" x14ac:dyDescent="0.25">
      <c r="A110" s="68">
        <v>44172</v>
      </c>
      <c r="B110" s="68">
        <v>44172</v>
      </c>
      <c r="C110" s="58" t="s">
        <v>551</v>
      </c>
      <c r="D110" s="71" t="s">
        <v>3176</v>
      </c>
      <c r="E110" s="113">
        <v>3.95</v>
      </c>
      <c r="F110" s="114"/>
      <c r="G110" s="98">
        <f t="shared" si="1"/>
        <v>2145.77</v>
      </c>
    </row>
    <row r="111" spans="1:7" ht="15" x14ac:dyDescent="0.25">
      <c r="A111" s="68">
        <v>44169</v>
      </c>
      <c r="B111" s="68">
        <v>44169</v>
      </c>
      <c r="C111" s="58" t="s">
        <v>551</v>
      </c>
      <c r="D111" s="71" t="s">
        <v>2127</v>
      </c>
      <c r="E111" s="113">
        <v>6</v>
      </c>
      <c r="F111" s="114"/>
      <c r="G111" s="98">
        <f t="shared" si="1"/>
        <v>2139.77</v>
      </c>
    </row>
    <row r="112" spans="1:7" ht="15" x14ac:dyDescent="0.25">
      <c r="A112" s="68">
        <v>44172</v>
      </c>
      <c r="B112" s="68">
        <v>44172</v>
      </c>
      <c r="C112" s="110" t="s">
        <v>56</v>
      </c>
      <c r="D112" s="58" t="s">
        <v>3177</v>
      </c>
      <c r="E112" s="113">
        <v>0.8</v>
      </c>
      <c r="F112" s="114"/>
      <c r="G112" s="98">
        <f t="shared" si="1"/>
        <v>2138.9699999999998</v>
      </c>
    </row>
    <row r="113" spans="1:7" ht="15" x14ac:dyDescent="0.25">
      <c r="A113" s="68">
        <v>44172</v>
      </c>
      <c r="B113" s="68">
        <v>44172</v>
      </c>
      <c r="C113" s="110" t="s">
        <v>122</v>
      </c>
      <c r="D113" s="58" t="s">
        <v>2345</v>
      </c>
      <c r="E113" s="113">
        <v>3.95</v>
      </c>
      <c r="F113" s="114"/>
      <c r="G113" s="98">
        <f t="shared" si="1"/>
        <v>2135.02</v>
      </c>
    </row>
    <row r="114" spans="1:7" ht="15" x14ac:dyDescent="0.25">
      <c r="A114" s="69">
        <v>44169</v>
      </c>
      <c r="B114" s="69">
        <v>44169</v>
      </c>
      <c r="C114" s="110" t="s">
        <v>87</v>
      </c>
      <c r="D114" s="58" t="s">
        <v>3178</v>
      </c>
      <c r="E114" s="113">
        <v>4.2</v>
      </c>
      <c r="F114" s="114"/>
      <c r="G114" s="98">
        <f t="shared" si="1"/>
        <v>2130.8200000000002</v>
      </c>
    </row>
    <row r="115" spans="1:7" ht="15" x14ac:dyDescent="0.25">
      <c r="A115" s="111">
        <v>44168</v>
      </c>
      <c r="B115" s="111">
        <v>44168</v>
      </c>
      <c r="C115" s="112" t="s">
        <v>551</v>
      </c>
      <c r="D115" s="62" t="s">
        <v>3174</v>
      </c>
      <c r="E115" s="115">
        <v>2.75</v>
      </c>
      <c r="F115" s="116"/>
      <c r="G115" s="98">
        <f t="shared" si="1"/>
        <v>2128.0700000000002</v>
      </c>
    </row>
    <row r="116" spans="1:7" ht="15" x14ac:dyDescent="0.25">
      <c r="A116" s="68">
        <v>44172</v>
      </c>
      <c r="B116" s="69">
        <v>44172</v>
      </c>
      <c r="C116" s="110" t="s">
        <v>80</v>
      </c>
      <c r="D116" s="71" t="s">
        <v>3179</v>
      </c>
      <c r="E116" s="113">
        <v>2.8</v>
      </c>
      <c r="F116" s="114"/>
      <c r="G116" s="98">
        <f t="shared" si="1"/>
        <v>2125.27</v>
      </c>
    </row>
    <row r="117" spans="1:7" ht="15" x14ac:dyDescent="0.25">
      <c r="A117" s="68">
        <v>44174</v>
      </c>
      <c r="B117" s="68">
        <v>44174</v>
      </c>
      <c r="C117" s="110" t="s">
        <v>119</v>
      </c>
      <c r="D117" s="58" t="s">
        <v>3180</v>
      </c>
      <c r="E117" s="113">
        <v>4.0999999999999996</v>
      </c>
      <c r="F117" s="114"/>
      <c r="G117" s="98">
        <f t="shared" si="1"/>
        <v>2121.17</v>
      </c>
    </row>
    <row r="118" spans="1:7" ht="15" x14ac:dyDescent="0.25">
      <c r="A118" s="68">
        <v>44174</v>
      </c>
      <c r="B118" s="68">
        <v>44174</v>
      </c>
      <c r="C118" s="110" t="s">
        <v>2398</v>
      </c>
      <c r="D118" s="58" t="s">
        <v>3181</v>
      </c>
      <c r="E118" s="113">
        <v>2.85</v>
      </c>
      <c r="F118" s="114"/>
      <c r="G118" s="98">
        <f t="shared" si="1"/>
        <v>2118.3200000000002</v>
      </c>
    </row>
    <row r="119" spans="1:7" ht="15" x14ac:dyDescent="0.25">
      <c r="A119" s="68">
        <v>44182</v>
      </c>
      <c r="B119" s="68">
        <v>44182</v>
      </c>
      <c r="C119" s="110" t="s">
        <v>232</v>
      </c>
      <c r="D119" s="58" t="s">
        <v>3182</v>
      </c>
      <c r="E119" s="113">
        <v>3.5</v>
      </c>
      <c r="F119" s="114"/>
      <c r="G119" s="98">
        <f t="shared" si="1"/>
        <v>2114.8200000000002</v>
      </c>
    </row>
    <row r="120" spans="1:7" ht="15" x14ac:dyDescent="0.25">
      <c r="A120" s="68">
        <v>44177</v>
      </c>
      <c r="B120" s="68">
        <v>44177</v>
      </c>
      <c r="C120" s="110" t="s">
        <v>3166</v>
      </c>
      <c r="D120" s="70" t="s">
        <v>3183</v>
      </c>
      <c r="E120" s="113">
        <v>24.54</v>
      </c>
      <c r="F120" s="114"/>
      <c r="G120" s="98">
        <f t="shared" si="1"/>
        <v>2090.2800000000002</v>
      </c>
    </row>
    <row r="121" spans="1:7" ht="15" x14ac:dyDescent="0.25">
      <c r="A121" s="68">
        <v>44178</v>
      </c>
      <c r="B121" s="68">
        <v>44178</v>
      </c>
      <c r="C121" s="110" t="s">
        <v>3166</v>
      </c>
      <c r="D121" s="70" t="s">
        <v>3183</v>
      </c>
      <c r="E121" s="113">
        <v>24.7</v>
      </c>
      <c r="F121" s="114"/>
      <c r="G121" s="98">
        <f t="shared" si="1"/>
        <v>2065.5800000000004</v>
      </c>
    </row>
    <row r="122" spans="1:7" ht="15" x14ac:dyDescent="0.25">
      <c r="A122" s="68">
        <v>44178</v>
      </c>
      <c r="B122" s="68">
        <v>44178</v>
      </c>
      <c r="C122" s="110" t="s">
        <v>59</v>
      </c>
      <c r="D122" s="70" t="s">
        <v>3184</v>
      </c>
      <c r="E122" s="113">
        <v>2.75</v>
      </c>
      <c r="F122" s="114"/>
      <c r="G122" s="98">
        <f t="shared" si="1"/>
        <v>2062.8300000000004</v>
      </c>
    </row>
    <row r="123" spans="1:7" ht="15" x14ac:dyDescent="0.25">
      <c r="A123" s="69">
        <v>44173</v>
      </c>
      <c r="B123" s="57">
        <v>44173</v>
      </c>
      <c r="C123" s="70" t="s">
        <v>87</v>
      </c>
      <c r="D123" s="58" t="s">
        <v>3127</v>
      </c>
      <c r="E123" s="113">
        <v>4.8</v>
      </c>
      <c r="F123" s="114"/>
      <c r="G123" s="98">
        <f t="shared" si="1"/>
        <v>2058.0300000000002</v>
      </c>
    </row>
    <row r="124" spans="1:7" ht="15" x14ac:dyDescent="0.25">
      <c r="A124" s="57">
        <v>44173</v>
      </c>
      <c r="B124" s="57">
        <v>44173</v>
      </c>
      <c r="C124" s="58" t="s">
        <v>87</v>
      </c>
      <c r="D124" s="58" t="s">
        <v>3185</v>
      </c>
      <c r="E124" s="117">
        <v>4.1500000000000004</v>
      </c>
      <c r="F124" s="58"/>
      <c r="G124" s="98">
        <f t="shared" si="1"/>
        <v>2053.88</v>
      </c>
    </row>
    <row r="125" spans="1:7" ht="15" x14ac:dyDescent="0.25">
      <c r="A125" s="57">
        <v>44172</v>
      </c>
      <c r="B125" s="57">
        <v>44172</v>
      </c>
      <c r="C125" s="58" t="s">
        <v>3186</v>
      </c>
      <c r="D125" s="58" t="s">
        <v>3187</v>
      </c>
      <c r="E125" s="117">
        <v>3</v>
      </c>
      <c r="F125" s="58"/>
      <c r="G125" s="98">
        <f t="shared" si="1"/>
        <v>2050.88</v>
      </c>
    </row>
    <row r="126" spans="1:7" ht="15" x14ac:dyDescent="0.25">
      <c r="A126" s="57">
        <v>44169</v>
      </c>
      <c r="B126" s="57">
        <v>44169</v>
      </c>
      <c r="C126" s="58" t="s">
        <v>3188</v>
      </c>
      <c r="D126" s="58" t="s">
        <v>3187</v>
      </c>
      <c r="E126" s="117">
        <v>9.1</v>
      </c>
      <c r="F126" s="58"/>
      <c r="G126" s="98">
        <f t="shared" si="1"/>
        <v>2041.7800000000002</v>
      </c>
    </row>
    <row r="127" spans="1:7" ht="15" x14ac:dyDescent="0.25">
      <c r="A127" s="57">
        <v>44173</v>
      </c>
      <c r="B127" s="57">
        <v>44143</v>
      </c>
      <c r="C127" s="58" t="s">
        <v>409</v>
      </c>
      <c r="D127" s="58" t="s">
        <v>3189</v>
      </c>
      <c r="E127" s="117">
        <v>4.5</v>
      </c>
      <c r="F127" s="58"/>
      <c r="G127" s="98">
        <f t="shared" si="1"/>
        <v>2037.2800000000002</v>
      </c>
    </row>
    <row r="128" spans="1:7" ht="15" x14ac:dyDescent="0.25">
      <c r="A128" s="57">
        <v>44168</v>
      </c>
      <c r="B128" s="57">
        <v>44168</v>
      </c>
      <c r="C128" s="58" t="s">
        <v>1513</v>
      </c>
      <c r="D128" s="58" t="s">
        <v>3190</v>
      </c>
      <c r="E128" s="117">
        <v>2.85</v>
      </c>
      <c r="F128" s="58"/>
      <c r="G128" s="98">
        <f t="shared" si="1"/>
        <v>2034.4300000000003</v>
      </c>
    </row>
    <row r="129" spans="1:7" ht="15" x14ac:dyDescent="0.25">
      <c r="A129" s="57">
        <v>44179</v>
      </c>
      <c r="B129" s="57">
        <v>44179</v>
      </c>
      <c r="C129" s="58" t="s">
        <v>3191</v>
      </c>
      <c r="D129" s="58" t="s">
        <v>3192</v>
      </c>
      <c r="E129" s="117">
        <v>45.92</v>
      </c>
      <c r="F129" s="58"/>
      <c r="G129" s="98">
        <f t="shared" si="1"/>
        <v>1988.5100000000002</v>
      </c>
    </row>
    <row r="130" spans="1:7" ht="15" x14ac:dyDescent="0.25">
      <c r="A130" s="69">
        <v>44179</v>
      </c>
      <c r="B130" s="57">
        <v>44179</v>
      </c>
      <c r="C130" s="58" t="s">
        <v>539</v>
      </c>
      <c r="D130" s="58" t="s">
        <v>3193</v>
      </c>
      <c r="E130" s="117">
        <v>6</v>
      </c>
      <c r="F130" s="58"/>
      <c r="G130" s="98">
        <f t="shared" si="1"/>
        <v>1982.5100000000002</v>
      </c>
    </row>
    <row r="131" spans="1:7" ht="15" x14ac:dyDescent="0.25">
      <c r="A131" s="57">
        <v>44175</v>
      </c>
      <c r="B131" s="57">
        <v>44175</v>
      </c>
      <c r="C131" s="58" t="s">
        <v>409</v>
      </c>
      <c r="D131" s="58" t="s">
        <v>3119</v>
      </c>
      <c r="E131" s="117">
        <v>73.87</v>
      </c>
      <c r="F131" s="58"/>
      <c r="G131" s="98">
        <f t="shared" si="1"/>
        <v>1908.6400000000003</v>
      </c>
    </row>
    <row r="132" spans="1:7" ht="15" x14ac:dyDescent="0.25">
      <c r="A132" s="57">
        <v>44181</v>
      </c>
      <c r="B132" s="57">
        <v>44181</v>
      </c>
      <c r="C132" s="58" t="s">
        <v>551</v>
      </c>
      <c r="D132" s="58" t="s">
        <v>3194</v>
      </c>
      <c r="E132" s="117">
        <v>3.65</v>
      </c>
      <c r="F132" s="58"/>
      <c r="G132" s="98">
        <f t="shared" si="1"/>
        <v>1904.9900000000002</v>
      </c>
    </row>
    <row r="133" spans="1:7" ht="15" x14ac:dyDescent="0.25">
      <c r="A133" s="57">
        <v>44181</v>
      </c>
      <c r="B133" s="57">
        <v>44181</v>
      </c>
      <c r="C133" s="58" t="s">
        <v>72</v>
      </c>
      <c r="D133" s="58" t="s">
        <v>3195</v>
      </c>
      <c r="E133" s="117">
        <v>4.9000000000000004</v>
      </c>
      <c r="F133" s="58"/>
      <c r="G133" s="98">
        <f t="shared" si="1"/>
        <v>1900.0900000000001</v>
      </c>
    </row>
    <row r="134" spans="1:7" ht="15" x14ac:dyDescent="0.25">
      <c r="A134" s="57">
        <v>44181</v>
      </c>
      <c r="B134" s="57">
        <v>44181</v>
      </c>
      <c r="C134" s="58" t="s">
        <v>3196</v>
      </c>
      <c r="D134" s="58" t="s">
        <v>3197</v>
      </c>
      <c r="E134" s="117">
        <v>3.55</v>
      </c>
      <c r="F134" s="58"/>
      <c r="G134" s="98">
        <f t="shared" si="1"/>
        <v>1896.5400000000002</v>
      </c>
    </row>
    <row r="135" spans="1:7" ht="15" x14ac:dyDescent="0.25">
      <c r="A135" s="57">
        <v>44181</v>
      </c>
      <c r="B135" s="57">
        <v>44181</v>
      </c>
      <c r="C135" s="58" t="s">
        <v>922</v>
      </c>
      <c r="D135" s="58" t="s">
        <v>3198</v>
      </c>
      <c r="E135" s="117">
        <v>11</v>
      </c>
      <c r="F135" s="58"/>
      <c r="G135" s="98">
        <f t="shared" si="1"/>
        <v>1885.5400000000002</v>
      </c>
    </row>
    <row r="136" spans="1:7" ht="15" x14ac:dyDescent="0.25">
      <c r="A136" s="57">
        <v>44182</v>
      </c>
      <c r="B136" s="57">
        <v>44182</v>
      </c>
      <c r="C136" s="58" t="s">
        <v>922</v>
      </c>
      <c r="D136" s="58" t="s">
        <v>3198</v>
      </c>
      <c r="E136" s="117">
        <v>11</v>
      </c>
      <c r="F136" s="58"/>
      <c r="G136" s="98">
        <f t="shared" ref="G136:G173" si="2">G135-E136</f>
        <v>1874.5400000000002</v>
      </c>
    </row>
    <row r="137" spans="1:7" ht="15" x14ac:dyDescent="0.25">
      <c r="A137" s="57">
        <v>44176</v>
      </c>
      <c r="B137" s="57">
        <v>44176</v>
      </c>
      <c r="C137" s="58" t="s">
        <v>959</v>
      </c>
      <c r="D137" s="58" t="s">
        <v>3199</v>
      </c>
      <c r="E137" s="117">
        <v>4.9000000000000004</v>
      </c>
      <c r="F137" s="58"/>
      <c r="G137" s="98">
        <f t="shared" si="2"/>
        <v>1869.64</v>
      </c>
    </row>
    <row r="138" spans="1:7" ht="15" x14ac:dyDescent="0.25">
      <c r="A138" s="57">
        <v>44175</v>
      </c>
      <c r="B138" s="57">
        <v>44175</v>
      </c>
      <c r="C138" s="58" t="s">
        <v>551</v>
      </c>
      <c r="D138" s="58" t="s">
        <v>3200</v>
      </c>
      <c r="E138" s="117">
        <v>6.85</v>
      </c>
      <c r="F138" s="58"/>
      <c r="G138" s="98">
        <f t="shared" si="2"/>
        <v>1862.7900000000002</v>
      </c>
    </row>
    <row r="139" spans="1:7" ht="15" x14ac:dyDescent="0.25">
      <c r="A139" s="57">
        <v>44179</v>
      </c>
      <c r="B139" s="57">
        <v>44179</v>
      </c>
      <c r="C139" s="58" t="s">
        <v>551</v>
      </c>
      <c r="D139" s="58" t="s">
        <v>1546</v>
      </c>
      <c r="E139" s="117">
        <v>7.15</v>
      </c>
      <c r="F139" s="58"/>
      <c r="G139" s="98">
        <f t="shared" si="2"/>
        <v>1855.64</v>
      </c>
    </row>
    <row r="140" spans="1:7" ht="15" x14ac:dyDescent="0.25">
      <c r="A140" s="57">
        <v>44175</v>
      </c>
      <c r="B140" s="57">
        <v>44175</v>
      </c>
      <c r="C140" s="58" t="s">
        <v>107</v>
      </c>
      <c r="D140" s="58" t="s">
        <v>3201</v>
      </c>
      <c r="E140" s="117">
        <v>1</v>
      </c>
      <c r="F140" s="58"/>
      <c r="G140" s="98">
        <f t="shared" si="2"/>
        <v>1854.64</v>
      </c>
    </row>
    <row r="141" spans="1:7" ht="15" x14ac:dyDescent="0.25">
      <c r="A141" s="57">
        <v>44181</v>
      </c>
      <c r="B141" s="57">
        <v>44181</v>
      </c>
      <c r="C141" s="58" t="s">
        <v>551</v>
      </c>
      <c r="D141" s="58" t="s">
        <v>1546</v>
      </c>
      <c r="E141" s="117">
        <v>3.6</v>
      </c>
      <c r="F141" s="58"/>
      <c r="G141" s="98">
        <f t="shared" si="2"/>
        <v>1851.0400000000002</v>
      </c>
    </row>
    <row r="142" spans="1:7" ht="15" x14ac:dyDescent="0.25">
      <c r="A142" s="57">
        <v>44180</v>
      </c>
      <c r="B142" s="57">
        <v>44180</v>
      </c>
      <c r="C142" s="58" t="s">
        <v>551</v>
      </c>
      <c r="D142" s="58" t="s">
        <v>1546</v>
      </c>
      <c r="E142" s="117">
        <v>8.6</v>
      </c>
      <c r="F142" s="58"/>
      <c r="G142" s="98">
        <f t="shared" si="2"/>
        <v>1842.4400000000003</v>
      </c>
    </row>
    <row r="143" spans="1:7" ht="15" x14ac:dyDescent="0.25">
      <c r="A143" s="57">
        <v>44182</v>
      </c>
      <c r="B143" s="57">
        <v>44182</v>
      </c>
      <c r="C143" s="58" t="s">
        <v>3196</v>
      </c>
      <c r="D143" s="58" t="s">
        <v>3197</v>
      </c>
      <c r="E143" s="117">
        <v>1.7</v>
      </c>
      <c r="F143" s="60"/>
      <c r="G143" s="98">
        <f t="shared" si="2"/>
        <v>1840.7400000000002</v>
      </c>
    </row>
    <row r="144" spans="1:7" ht="15" x14ac:dyDescent="0.25">
      <c r="A144" s="57">
        <v>44181</v>
      </c>
      <c r="B144" s="57">
        <v>44181</v>
      </c>
      <c r="C144" s="58" t="s">
        <v>3202</v>
      </c>
      <c r="D144" s="58" t="s">
        <v>3203</v>
      </c>
      <c r="E144" s="117">
        <v>0.5</v>
      </c>
      <c r="F144" s="60"/>
      <c r="G144" s="98">
        <f t="shared" si="2"/>
        <v>1840.2400000000002</v>
      </c>
    </row>
    <row r="145" spans="1:7" ht="15" x14ac:dyDescent="0.25">
      <c r="A145" s="57">
        <v>44183</v>
      </c>
      <c r="B145" s="57">
        <v>44183</v>
      </c>
      <c r="C145" s="58" t="s">
        <v>1454</v>
      </c>
      <c r="D145" s="58" t="s">
        <v>3204</v>
      </c>
      <c r="E145" s="117">
        <v>4.95</v>
      </c>
      <c r="F145" s="60"/>
      <c r="G145" s="98">
        <f t="shared" si="2"/>
        <v>1835.2900000000002</v>
      </c>
    </row>
    <row r="146" spans="1:7" ht="15" x14ac:dyDescent="0.25">
      <c r="A146" s="57">
        <v>44182</v>
      </c>
      <c r="B146" s="57">
        <v>44182</v>
      </c>
      <c r="C146" s="58" t="s">
        <v>80</v>
      </c>
      <c r="D146" s="58" t="s">
        <v>3205</v>
      </c>
      <c r="E146" s="117">
        <v>6.4</v>
      </c>
      <c r="F146" s="60"/>
      <c r="G146" s="98">
        <f t="shared" si="2"/>
        <v>1828.89</v>
      </c>
    </row>
    <row r="147" spans="1:7" ht="15" x14ac:dyDescent="0.25">
      <c r="A147" s="57">
        <v>44181</v>
      </c>
      <c r="B147" s="57">
        <v>44181</v>
      </c>
      <c r="C147" s="58" t="s">
        <v>3206</v>
      </c>
      <c r="D147" s="58" t="s">
        <v>3207</v>
      </c>
      <c r="E147" s="117">
        <v>2.56</v>
      </c>
      <c r="F147" s="60"/>
      <c r="G147" s="98">
        <f t="shared" si="2"/>
        <v>1826.3300000000002</v>
      </c>
    </row>
    <row r="148" spans="1:7" ht="15" x14ac:dyDescent="0.25">
      <c r="A148" s="57">
        <v>44181</v>
      </c>
      <c r="B148" s="57">
        <v>44181</v>
      </c>
      <c r="C148" s="58" t="s">
        <v>2046</v>
      </c>
      <c r="D148" s="58" t="s">
        <v>77</v>
      </c>
      <c r="E148" s="117">
        <v>1.4</v>
      </c>
      <c r="F148" s="60"/>
      <c r="G148" s="98">
        <f t="shared" si="2"/>
        <v>1824.93</v>
      </c>
    </row>
    <row r="149" spans="1:7" ht="15" x14ac:dyDescent="0.25">
      <c r="A149" s="57">
        <v>44183</v>
      </c>
      <c r="B149" s="57">
        <v>44183</v>
      </c>
      <c r="C149" s="58" t="s">
        <v>98</v>
      </c>
      <c r="D149" s="58" t="s">
        <v>3132</v>
      </c>
      <c r="E149" s="117">
        <v>2.4500000000000002</v>
      </c>
      <c r="F149" s="60"/>
      <c r="G149" s="98">
        <f t="shared" si="2"/>
        <v>1822.48</v>
      </c>
    </row>
    <row r="150" spans="1:7" ht="15" x14ac:dyDescent="0.25">
      <c r="A150" s="57">
        <v>44175</v>
      </c>
      <c r="B150" s="57">
        <v>44175</v>
      </c>
      <c r="C150" s="58" t="s">
        <v>107</v>
      </c>
      <c r="D150" s="58" t="s">
        <v>3208</v>
      </c>
      <c r="E150" s="117">
        <v>2</v>
      </c>
      <c r="F150" s="60"/>
      <c r="G150" s="98">
        <f t="shared" si="2"/>
        <v>1820.48</v>
      </c>
    </row>
    <row r="151" spans="1:7" ht="15" x14ac:dyDescent="0.25">
      <c r="A151" s="57">
        <v>44168</v>
      </c>
      <c r="B151" s="57">
        <v>44168</v>
      </c>
      <c r="C151" s="58" t="s">
        <v>3209</v>
      </c>
      <c r="D151" s="58" t="s">
        <v>3210</v>
      </c>
      <c r="E151" s="117">
        <v>9.9</v>
      </c>
      <c r="F151" s="60"/>
      <c r="G151" s="98">
        <f t="shared" si="2"/>
        <v>1810.58</v>
      </c>
    </row>
    <row r="152" spans="1:7" ht="15" x14ac:dyDescent="0.25">
      <c r="A152" s="57">
        <v>44148</v>
      </c>
      <c r="B152" s="57">
        <v>44148</v>
      </c>
      <c r="C152" s="58" t="s">
        <v>3211</v>
      </c>
      <c r="D152" s="58" t="s">
        <v>3212</v>
      </c>
      <c r="E152" s="117">
        <v>34.5</v>
      </c>
      <c r="F152" s="60"/>
      <c r="G152" s="98">
        <f t="shared" si="2"/>
        <v>1776.08</v>
      </c>
    </row>
    <row r="153" spans="1:7" ht="15" x14ac:dyDescent="0.25">
      <c r="A153" s="57">
        <v>44153</v>
      </c>
      <c r="B153" s="57">
        <v>44153</v>
      </c>
      <c r="C153" s="58" t="s">
        <v>3213</v>
      </c>
      <c r="D153" s="58" t="s">
        <v>3214</v>
      </c>
      <c r="E153" s="117">
        <v>3.85</v>
      </c>
      <c r="F153" s="60"/>
      <c r="G153" s="98">
        <f t="shared" si="2"/>
        <v>1772.23</v>
      </c>
    </row>
    <row r="154" spans="1:7" ht="15" x14ac:dyDescent="0.25">
      <c r="A154" s="57">
        <v>44146</v>
      </c>
      <c r="B154" s="57">
        <v>44146</v>
      </c>
      <c r="C154" s="58" t="s">
        <v>87</v>
      </c>
      <c r="D154" s="58" t="s">
        <v>3215</v>
      </c>
      <c r="E154" s="117">
        <v>4.05</v>
      </c>
      <c r="F154" s="60"/>
      <c r="G154" s="98">
        <f t="shared" si="2"/>
        <v>1768.18</v>
      </c>
    </row>
    <row r="155" spans="1:7" ht="15" x14ac:dyDescent="0.25">
      <c r="A155" s="57">
        <v>44162</v>
      </c>
      <c r="B155" s="57">
        <v>44162</v>
      </c>
      <c r="C155" s="58" t="s">
        <v>3216</v>
      </c>
      <c r="D155" s="58" t="s">
        <v>3217</v>
      </c>
      <c r="E155" s="117">
        <v>9.15</v>
      </c>
      <c r="F155" s="60"/>
      <c r="G155" s="98">
        <f t="shared" si="2"/>
        <v>1759.03</v>
      </c>
    </row>
    <row r="156" spans="1:7" ht="15" x14ac:dyDescent="0.25">
      <c r="A156" s="57">
        <v>44147</v>
      </c>
      <c r="B156" s="57">
        <v>44147</v>
      </c>
      <c r="C156" s="58" t="s">
        <v>3218</v>
      </c>
      <c r="D156" s="58" t="s">
        <v>3217</v>
      </c>
      <c r="E156" s="117">
        <v>2.5</v>
      </c>
      <c r="F156" s="60"/>
      <c r="G156" s="98">
        <f t="shared" si="2"/>
        <v>1756.53</v>
      </c>
    </row>
    <row r="157" spans="1:7" ht="15" x14ac:dyDescent="0.25">
      <c r="A157" s="57">
        <v>44182</v>
      </c>
      <c r="B157" s="57">
        <v>44182</v>
      </c>
      <c r="C157" s="58" t="s">
        <v>3219</v>
      </c>
      <c r="D157" s="58" t="s">
        <v>3220</v>
      </c>
      <c r="E157" s="117">
        <v>30.25</v>
      </c>
      <c r="F157" s="60"/>
      <c r="G157" s="98">
        <f t="shared" si="2"/>
        <v>1726.28</v>
      </c>
    </row>
    <row r="158" spans="1:7" ht="15" x14ac:dyDescent="0.25">
      <c r="A158" s="57">
        <v>44174</v>
      </c>
      <c r="B158" s="57">
        <v>44174</v>
      </c>
      <c r="C158" s="58" t="s">
        <v>1414</v>
      </c>
      <c r="D158" s="58" t="s">
        <v>3214</v>
      </c>
      <c r="E158" s="117">
        <v>3.35</v>
      </c>
      <c r="F158" s="60"/>
      <c r="G158" s="98">
        <f t="shared" si="2"/>
        <v>1722.93</v>
      </c>
    </row>
    <row r="159" spans="1:7" ht="15" x14ac:dyDescent="0.25">
      <c r="A159" s="57">
        <v>44183</v>
      </c>
      <c r="B159" s="57">
        <v>44183</v>
      </c>
      <c r="C159" s="58" t="s">
        <v>3216</v>
      </c>
      <c r="D159" s="58" t="s">
        <v>3221</v>
      </c>
      <c r="E159" s="117">
        <v>6</v>
      </c>
      <c r="F159" s="60"/>
      <c r="G159" s="98">
        <f t="shared" si="2"/>
        <v>1716.93</v>
      </c>
    </row>
    <row r="160" spans="1:7" ht="15" x14ac:dyDescent="0.25">
      <c r="A160" s="57">
        <v>44183</v>
      </c>
      <c r="B160" s="57">
        <v>44183</v>
      </c>
      <c r="C160" s="58" t="s">
        <v>87</v>
      </c>
      <c r="D160" s="58" t="s">
        <v>1049</v>
      </c>
      <c r="E160" s="117">
        <v>1.2</v>
      </c>
      <c r="F160" s="60"/>
      <c r="G160" s="98">
        <f t="shared" si="2"/>
        <v>1715.73</v>
      </c>
    </row>
    <row r="161" spans="1:7" ht="15" x14ac:dyDescent="0.25">
      <c r="A161" s="57">
        <v>44176</v>
      </c>
      <c r="B161" s="57">
        <v>44176</v>
      </c>
      <c r="C161" s="58" t="s">
        <v>634</v>
      </c>
      <c r="D161" s="58" t="s">
        <v>3222</v>
      </c>
      <c r="E161" s="117">
        <v>5.05</v>
      </c>
      <c r="F161" s="60"/>
      <c r="G161" s="98">
        <f t="shared" si="2"/>
        <v>1710.68</v>
      </c>
    </row>
    <row r="162" spans="1:7" ht="15" x14ac:dyDescent="0.25">
      <c r="A162" s="57">
        <v>44177</v>
      </c>
      <c r="B162" s="57">
        <v>44177</v>
      </c>
      <c r="C162" s="58" t="s">
        <v>72</v>
      </c>
      <c r="D162" s="58" t="s">
        <v>3223</v>
      </c>
      <c r="E162" s="117">
        <v>7.05</v>
      </c>
      <c r="F162" s="60"/>
      <c r="G162" s="98">
        <f t="shared" si="2"/>
        <v>1703.63</v>
      </c>
    </row>
    <row r="163" spans="1:7" ht="15" x14ac:dyDescent="0.25">
      <c r="A163" s="57">
        <v>44183</v>
      </c>
      <c r="B163" s="57">
        <v>44183</v>
      </c>
      <c r="C163" s="58" t="s">
        <v>1414</v>
      </c>
      <c r="D163" s="58" t="s">
        <v>3224</v>
      </c>
      <c r="E163" s="117">
        <v>3.25</v>
      </c>
      <c r="F163" s="60"/>
      <c r="G163" s="98">
        <f t="shared" si="2"/>
        <v>1700.38</v>
      </c>
    </row>
    <row r="164" spans="1:7" ht="15" x14ac:dyDescent="0.25">
      <c r="A164" s="57">
        <v>44183</v>
      </c>
      <c r="B164" s="57">
        <v>44183</v>
      </c>
      <c r="C164" s="58" t="s">
        <v>88</v>
      </c>
      <c r="D164" s="58" t="s">
        <v>3225</v>
      </c>
      <c r="E164" s="117">
        <v>7.05</v>
      </c>
      <c r="F164" s="60"/>
      <c r="G164" s="98">
        <f t="shared" si="2"/>
        <v>1693.3300000000002</v>
      </c>
    </row>
    <row r="165" spans="1:7" ht="15" x14ac:dyDescent="0.25">
      <c r="A165" s="57">
        <v>44183</v>
      </c>
      <c r="B165" s="57">
        <v>44183</v>
      </c>
      <c r="C165" s="58" t="s">
        <v>959</v>
      </c>
      <c r="D165" s="58" t="s">
        <v>3224</v>
      </c>
      <c r="E165" s="117">
        <v>2.25</v>
      </c>
      <c r="F165" s="60"/>
      <c r="G165" s="98">
        <f t="shared" si="2"/>
        <v>1691.0800000000002</v>
      </c>
    </row>
    <row r="166" spans="1:7" ht="15" x14ac:dyDescent="0.25">
      <c r="A166" s="57">
        <v>44178</v>
      </c>
      <c r="B166" s="57">
        <v>44178</v>
      </c>
      <c r="C166" s="58" t="s">
        <v>78</v>
      </c>
      <c r="D166" s="58" t="s">
        <v>2145</v>
      </c>
      <c r="E166" s="117">
        <v>3.55</v>
      </c>
      <c r="F166" s="60"/>
      <c r="G166" s="98">
        <f t="shared" si="2"/>
        <v>1687.5300000000002</v>
      </c>
    </row>
    <row r="167" spans="1:7" ht="15" x14ac:dyDescent="0.25">
      <c r="A167" s="57">
        <v>44180</v>
      </c>
      <c r="B167" s="57">
        <v>44183</v>
      </c>
      <c r="C167" s="58" t="s">
        <v>689</v>
      </c>
      <c r="D167" s="58" t="s">
        <v>3226</v>
      </c>
      <c r="E167" s="117">
        <v>6.15</v>
      </c>
      <c r="F167" s="60"/>
      <c r="G167" s="98">
        <f t="shared" si="2"/>
        <v>1681.38</v>
      </c>
    </row>
    <row r="168" spans="1:7" ht="15" x14ac:dyDescent="0.25">
      <c r="A168" s="57">
        <v>44180</v>
      </c>
      <c r="B168" s="57">
        <v>44180</v>
      </c>
      <c r="C168" s="58" t="s">
        <v>551</v>
      </c>
      <c r="D168" s="58" t="s">
        <v>3227</v>
      </c>
      <c r="E168" s="117">
        <v>3</v>
      </c>
      <c r="F168" s="60"/>
      <c r="G168" s="98">
        <f t="shared" si="2"/>
        <v>1678.38</v>
      </c>
    </row>
    <row r="169" spans="1:7" ht="15" x14ac:dyDescent="0.25">
      <c r="A169" s="57">
        <v>44183</v>
      </c>
      <c r="B169" s="57">
        <v>44183</v>
      </c>
      <c r="C169" s="58" t="s">
        <v>551</v>
      </c>
      <c r="D169" s="58" t="s">
        <v>18</v>
      </c>
      <c r="E169" s="117">
        <v>8</v>
      </c>
      <c r="F169" s="60"/>
      <c r="G169" s="98">
        <f t="shared" si="2"/>
        <v>1670.38</v>
      </c>
    </row>
    <row r="170" spans="1:7" ht="15" x14ac:dyDescent="0.25">
      <c r="A170" s="57">
        <v>44184</v>
      </c>
      <c r="B170" s="57">
        <v>44184</v>
      </c>
      <c r="C170" s="58" t="s">
        <v>87</v>
      </c>
      <c r="D170" s="58" t="s">
        <v>3228</v>
      </c>
      <c r="E170" s="117">
        <v>6.5</v>
      </c>
      <c r="F170" s="60"/>
      <c r="G170" s="98">
        <f t="shared" si="2"/>
        <v>1663.88</v>
      </c>
    </row>
    <row r="171" spans="1:7" ht="15" x14ac:dyDescent="0.25">
      <c r="A171" s="57">
        <v>44184</v>
      </c>
      <c r="B171" s="57">
        <v>44184</v>
      </c>
      <c r="C171" s="58" t="s">
        <v>2245</v>
      </c>
      <c r="D171" s="58" t="s">
        <v>3229</v>
      </c>
      <c r="E171" s="117">
        <v>27.1</v>
      </c>
      <c r="F171" s="60"/>
      <c r="G171" s="98">
        <f t="shared" si="2"/>
        <v>1636.7800000000002</v>
      </c>
    </row>
    <row r="172" spans="1:7" ht="15" x14ac:dyDescent="0.25">
      <c r="A172" s="57">
        <v>44185</v>
      </c>
      <c r="B172" s="57">
        <v>44185</v>
      </c>
      <c r="C172" s="58" t="s">
        <v>122</v>
      </c>
      <c r="D172" s="58" t="s">
        <v>3230</v>
      </c>
      <c r="E172" s="117">
        <v>8.1999999999999993</v>
      </c>
      <c r="F172" s="60"/>
      <c r="G172" s="98">
        <f t="shared" si="2"/>
        <v>1628.5800000000002</v>
      </c>
    </row>
    <row r="173" spans="1:7" ht="15.75" thickBot="1" x14ac:dyDescent="0.3">
      <c r="A173" s="57">
        <v>44185</v>
      </c>
      <c r="B173" s="57">
        <v>44185</v>
      </c>
      <c r="C173" s="58" t="s">
        <v>3231</v>
      </c>
      <c r="D173" s="58" t="s">
        <v>3229</v>
      </c>
      <c r="E173" s="117">
        <v>20.32</v>
      </c>
      <c r="F173" s="60"/>
      <c r="G173" s="98">
        <f t="shared" si="2"/>
        <v>1608.2600000000002</v>
      </c>
    </row>
    <row r="174" spans="1:7" ht="15.75" thickBot="1" x14ac:dyDescent="0.3">
      <c r="A174" s="93"/>
      <c r="B174" s="118"/>
      <c r="C174" s="258"/>
      <c r="D174" s="259"/>
      <c r="E174" s="121">
        <f>SUM(E6:E173)</f>
        <v>1242.4299999999998</v>
      </c>
      <c r="F174" s="120"/>
      <c r="G174" s="98"/>
    </row>
  </sheetData>
  <mergeCells count="2">
    <mergeCell ref="B1:C1"/>
    <mergeCell ref="C174:D17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7"/>
  <sheetViews>
    <sheetView workbookViewId="0">
      <selection activeCell="L74" sqref="L74"/>
    </sheetView>
  </sheetViews>
  <sheetFormatPr baseColWidth="10" defaultRowHeight="14.25" x14ac:dyDescent="0.2"/>
  <cols>
    <col min="1" max="1" width="11.125" customWidth="1"/>
    <col min="2" max="2" width="10.625" customWidth="1"/>
    <col min="3" max="3" width="26.125" customWidth="1"/>
    <col min="4" max="4" width="30.625" customWidth="1"/>
    <col min="5" max="5" width="8.625" customWidth="1"/>
    <col min="6" max="6" width="7.125" customWidth="1"/>
    <col min="7" max="7" width="8.5" customWidth="1"/>
  </cols>
  <sheetData>
    <row r="1" spans="1:10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10" ht="15.75" x14ac:dyDescent="0.25">
      <c r="A2" s="46"/>
      <c r="B2" s="49"/>
      <c r="C2" s="50" t="s">
        <v>3233</v>
      </c>
      <c r="D2" s="6"/>
      <c r="E2" s="4"/>
      <c r="F2" s="40"/>
      <c r="G2" s="4"/>
    </row>
    <row r="3" spans="1:10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10" ht="15" x14ac:dyDescent="0.25">
      <c r="A4" s="60"/>
      <c r="B4" s="60"/>
      <c r="C4" s="58" t="s">
        <v>3234</v>
      </c>
      <c r="D4" s="60"/>
      <c r="E4" s="60"/>
      <c r="F4" s="60"/>
      <c r="G4" s="247">
        <f>'LIQUID 10'!G173</f>
        <v>1608.2600000000002</v>
      </c>
    </row>
    <row r="5" spans="1:10" ht="15" x14ac:dyDescent="0.25">
      <c r="A5" s="58"/>
      <c r="B5" s="57"/>
      <c r="C5" s="58" t="s">
        <v>3235</v>
      </c>
      <c r="D5" s="58"/>
      <c r="E5" s="96">
        <v>1800</v>
      </c>
      <c r="F5" s="122"/>
      <c r="G5" s="98">
        <v>1800</v>
      </c>
    </row>
    <row r="6" spans="1:10" ht="15" x14ac:dyDescent="0.25">
      <c r="A6" s="68">
        <v>44170</v>
      </c>
      <c r="B6" s="68">
        <v>44170</v>
      </c>
      <c r="C6" s="58" t="s">
        <v>3236</v>
      </c>
      <c r="D6" s="58" t="s">
        <v>2397</v>
      </c>
      <c r="E6" s="96">
        <v>1.1000000000000001</v>
      </c>
      <c r="F6" s="58"/>
      <c r="G6" s="98">
        <f>G4+G5-E6</f>
        <v>3407.1600000000003</v>
      </c>
      <c r="J6" s="244"/>
    </row>
    <row r="7" spans="1:10" ht="15" x14ac:dyDescent="0.25">
      <c r="A7" s="68">
        <v>44192</v>
      </c>
      <c r="B7" s="68">
        <v>44192</v>
      </c>
      <c r="C7" s="58" t="s">
        <v>130</v>
      </c>
      <c r="D7" s="58" t="s">
        <v>1645</v>
      </c>
      <c r="E7" s="96">
        <v>4.55</v>
      </c>
      <c r="F7" s="58"/>
      <c r="G7" s="98">
        <f>G6-E7</f>
        <v>3402.61</v>
      </c>
      <c r="J7" s="246"/>
    </row>
    <row r="8" spans="1:10" ht="15" x14ac:dyDescent="0.25">
      <c r="A8" s="68">
        <v>44187</v>
      </c>
      <c r="B8" s="68">
        <v>44187</v>
      </c>
      <c r="C8" s="58" t="s">
        <v>2245</v>
      </c>
      <c r="D8" s="58" t="s">
        <v>3237</v>
      </c>
      <c r="E8" s="96">
        <v>137.06</v>
      </c>
      <c r="F8" s="58"/>
      <c r="G8" s="98">
        <f t="shared" ref="G8:G75" si="0">G7-E8</f>
        <v>3265.55</v>
      </c>
      <c r="J8" s="244"/>
    </row>
    <row r="9" spans="1:10" ht="15" x14ac:dyDescent="0.25">
      <c r="A9" s="68">
        <v>44194</v>
      </c>
      <c r="B9" s="68">
        <v>44187</v>
      </c>
      <c r="C9" s="58" t="s">
        <v>2245</v>
      </c>
      <c r="D9" s="58" t="s">
        <v>3238</v>
      </c>
      <c r="E9" s="96">
        <v>57.61</v>
      </c>
      <c r="F9" s="58"/>
      <c r="G9" s="98">
        <f>G8-E9</f>
        <v>3207.94</v>
      </c>
    </row>
    <row r="10" spans="1:10" ht="15" x14ac:dyDescent="0.25">
      <c r="A10" s="68">
        <v>44191</v>
      </c>
      <c r="B10" s="68">
        <v>44191</v>
      </c>
      <c r="C10" s="58" t="s">
        <v>87</v>
      </c>
      <c r="D10" s="58" t="s">
        <v>3239</v>
      </c>
      <c r="E10" s="96">
        <v>4.6500000000000004</v>
      </c>
      <c r="F10" s="58"/>
      <c r="G10" s="98">
        <f t="shared" si="0"/>
        <v>3203.29</v>
      </c>
    </row>
    <row r="11" spans="1:10" ht="15" x14ac:dyDescent="0.25">
      <c r="A11" s="68">
        <v>44196</v>
      </c>
      <c r="B11" s="68">
        <v>44196</v>
      </c>
      <c r="C11" s="58" t="s">
        <v>169</v>
      </c>
      <c r="D11" s="58" t="s">
        <v>3240</v>
      </c>
      <c r="E11" s="96">
        <v>4.3</v>
      </c>
      <c r="F11" s="58"/>
      <c r="G11" s="98">
        <f t="shared" si="0"/>
        <v>3198.99</v>
      </c>
    </row>
    <row r="12" spans="1:10" ht="15" x14ac:dyDescent="0.25">
      <c r="A12" s="68">
        <v>44188</v>
      </c>
      <c r="B12" s="68">
        <v>44196</v>
      </c>
      <c r="C12" s="58" t="s">
        <v>72</v>
      </c>
      <c r="D12" s="58" t="s">
        <v>3241</v>
      </c>
      <c r="E12" s="96">
        <v>2.8</v>
      </c>
      <c r="F12" s="58"/>
      <c r="G12" s="98">
        <f t="shared" si="0"/>
        <v>3196.1899999999996</v>
      </c>
    </row>
    <row r="13" spans="1:10" ht="15" x14ac:dyDescent="0.25">
      <c r="A13" s="68">
        <v>44188</v>
      </c>
      <c r="B13" s="68">
        <v>44188</v>
      </c>
      <c r="C13" s="58" t="s">
        <v>87</v>
      </c>
      <c r="D13" s="58" t="s">
        <v>3242</v>
      </c>
      <c r="E13" s="96">
        <v>9.3000000000000007</v>
      </c>
      <c r="F13" s="58"/>
      <c r="G13" s="98">
        <f t="shared" si="0"/>
        <v>3186.8899999999994</v>
      </c>
    </row>
    <row r="14" spans="1:10" ht="15" x14ac:dyDescent="0.25">
      <c r="A14" s="68">
        <v>44189</v>
      </c>
      <c r="B14" s="68">
        <v>44189</v>
      </c>
      <c r="C14" s="58" t="s">
        <v>122</v>
      </c>
      <c r="D14" s="58" t="s">
        <v>914</v>
      </c>
      <c r="E14" s="96">
        <v>8.1</v>
      </c>
      <c r="F14" s="58"/>
      <c r="G14" s="98">
        <f t="shared" si="0"/>
        <v>3178.7899999999995</v>
      </c>
    </row>
    <row r="15" spans="1:10" ht="15" x14ac:dyDescent="0.25">
      <c r="A15" s="68">
        <v>44189</v>
      </c>
      <c r="B15" s="68">
        <v>44189</v>
      </c>
      <c r="C15" s="58" t="s">
        <v>87</v>
      </c>
      <c r="D15" s="58" t="s">
        <v>3239</v>
      </c>
      <c r="E15" s="96">
        <v>4.55</v>
      </c>
      <c r="F15" s="58"/>
      <c r="G15" s="98">
        <f t="shared" si="0"/>
        <v>3174.2399999999993</v>
      </c>
    </row>
    <row r="16" spans="1:10" ht="15" x14ac:dyDescent="0.25">
      <c r="A16" s="68">
        <v>44182</v>
      </c>
      <c r="B16" s="68">
        <v>44182</v>
      </c>
      <c r="C16" s="58" t="s">
        <v>130</v>
      </c>
      <c r="D16" s="58" t="s">
        <v>1294</v>
      </c>
      <c r="E16" s="96">
        <v>7.3</v>
      </c>
      <c r="F16" s="58"/>
      <c r="G16" s="98">
        <f t="shared" si="0"/>
        <v>3166.9399999999991</v>
      </c>
    </row>
    <row r="17" spans="1:7" ht="15" x14ac:dyDescent="0.25">
      <c r="A17" s="68">
        <v>44187</v>
      </c>
      <c r="B17" s="68">
        <v>44187</v>
      </c>
      <c r="C17" s="58" t="s">
        <v>122</v>
      </c>
      <c r="D17" s="58" t="s">
        <v>914</v>
      </c>
      <c r="E17" s="96">
        <v>6.35</v>
      </c>
      <c r="F17" s="58"/>
      <c r="G17" s="98">
        <f t="shared" si="0"/>
        <v>3160.5899999999992</v>
      </c>
    </row>
    <row r="18" spans="1:7" ht="15" x14ac:dyDescent="0.25">
      <c r="A18" s="68">
        <v>44188</v>
      </c>
      <c r="B18" s="68">
        <v>44188</v>
      </c>
      <c r="C18" s="58" t="s">
        <v>130</v>
      </c>
      <c r="D18" s="58" t="s">
        <v>914</v>
      </c>
      <c r="E18" s="96">
        <v>13.2</v>
      </c>
      <c r="F18" s="58"/>
      <c r="G18" s="98">
        <f t="shared" si="0"/>
        <v>3147.3899999999994</v>
      </c>
    </row>
    <row r="19" spans="1:7" ht="15" x14ac:dyDescent="0.25">
      <c r="A19" s="68">
        <v>44191</v>
      </c>
      <c r="B19" s="68">
        <v>44191</v>
      </c>
      <c r="C19" s="58" t="s">
        <v>232</v>
      </c>
      <c r="D19" s="58" t="s">
        <v>3243</v>
      </c>
      <c r="E19" s="96">
        <v>2.2000000000000002</v>
      </c>
      <c r="F19" s="58"/>
      <c r="G19" s="98">
        <f t="shared" si="0"/>
        <v>3145.1899999999996</v>
      </c>
    </row>
    <row r="20" spans="1:7" ht="15" x14ac:dyDescent="0.25">
      <c r="A20" s="68">
        <v>44185</v>
      </c>
      <c r="B20" s="68">
        <v>44185</v>
      </c>
      <c r="C20" s="58" t="s">
        <v>689</v>
      </c>
      <c r="D20" s="58" t="s">
        <v>170</v>
      </c>
      <c r="E20" s="96">
        <v>5.9</v>
      </c>
      <c r="F20" s="58"/>
      <c r="G20" s="98">
        <f t="shared" si="0"/>
        <v>3139.2899999999995</v>
      </c>
    </row>
    <row r="21" spans="1:7" ht="15" x14ac:dyDescent="0.25">
      <c r="A21" s="68">
        <v>44191</v>
      </c>
      <c r="B21" s="68">
        <v>44191</v>
      </c>
      <c r="C21" s="58" t="s">
        <v>3142</v>
      </c>
      <c r="D21" s="58" t="s">
        <v>3244</v>
      </c>
      <c r="E21" s="96">
        <v>2.15</v>
      </c>
      <c r="F21" s="58"/>
      <c r="G21" s="98">
        <f t="shared" si="0"/>
        <v>3137.1399999999994</v>
      </c>
    </row>
    <row r="22" spans="1:7" ht="15" x14ac:dyDescent="0.25">
      <c r="A22" s="68">
        <v>44184</v>
      </c>
      <c r="B22" s="68">
        <v>44184</v>
      </c>
      <c r="C22" s="58" t="s">
        <v>2449</v>
      </c>
      <c r="D22" s="58" t="s">
        <v>3245</v>
      </c>
      <c r="E22" s="96">
        <v>4.8</v>
      </c>
      <c r="F22" s="58"/>
      <c r="G22" s="98">
        <f t="shared" si="0"/>
        <v>3132.3399999999992</v>
      </c>
    </row>
    <row r="23" spans="1:7" ht="15" x14ac:dyDescent="0.25">
      <c r="A23" s="68">
        <v>44193</v>
      </c>
      <c r="B23" s="68">
        <v>44193</v>
      </c>
      <c r="C23" s="58" t="s">
        <v>130</v>
      </c>
      <c r="D23" s="58" t="s">
        <v>3246</v>
      </c>
      <c r="E23" s="96">
        <v>10.35</v>
      </c>
      <c r="F23" s="58"/>
      <c r="G23" s="98">
        <f t="shared" si="0"/>
        <v>3121.9899999999993</v>
      </c>
    </row>
    <row r="24" spans="1:7" ht="15" x14ac:dyDescent="0.25">
      <c r="A24" s="68">
        <v>44189</v>
      </c>
      <c r="B24" s="68">
        <v>44189</v>
      </c>
      <c r="C24" s="58" t="s">
        <v>107</v>
      </c>
      <c r="D24" s="58" t="s">
        <v>3247</v>
      </c>
      <c r="E24" s="96">
        <v>1</v>
      </c>
      <c r="F24" s="58"/>
      <c r="G24" s="98">
        <f t="shared" si="0"/>
        <v>3120.9899999999993</v>
      </c>
    </row>
    <row r="25" spans="1:7" ht="15" x14ac:dyDescent="0.25">
      <c r="A25" s="68">
        <v>44188</v>
      </c>
      <c r="B25" s="68">
        <v>44188</v>
      </c>
      <c r="C25" s="58" t="s">
        <v>80</v>
      </c>
      <c r="D25" s="58" t="s">
        <v>3248</v>
      </c>
      <c r="E25" s="96">
        <v>8.35</v>
      </c>
      <c r="F25" s="58"/>
      <c r="G25" s="98">
        <f t="shared" si="0"/>
        <v>3112.6399999999994</v>
      </c>
    </row>
    <row r="26" spans="1:7" ht="15" x14ac:dyDescent="0.25">
      <c r="A26" s="68">
        <v>44196</v>
      </c>
      <c r="B26" s="68">
        <v>44196</v>
      </c>
      <c r="C26" s="58" t="s">
        <v>130</v>
      </c>
      <c r="D26" s="58" t="s">
        <v>3249</v>
      </c>
      <c r="E26" s="96">
        <v>2</v>
      </c>
      <c r="F26" s="58"/>
      <c r="G26" s="98">
        <f t="shared" si="0"/>
        <v>3110.6399999999994</v>
      </c>
    </row>
    <row r="27" spans="1:7" ht="15" x14ac:dyDescent="0.25">
      <c r="A27" s="68">
        <v>44195</v>
      </c>
      <c r="B27" s="68">
        <v>44195</v>
      </c>
      <c r="C27" s="58" t="s">
        <v>232</v>
      </c>
      <c r="D27" s="58" t="s">
        <v>3250</v>
      </c>
      <c r="E27" s="96">
        <v>1.4</v>
      </c>
      <c r="F27" s="58"/>
      <c r="G27" s="98">
        <f t="shared" si="0"/>
        <v>3109.2399999999993</v>
      </c>
    </row>
    <row r="28" spans="1:7" ht="15" x14ac:dyDescent="0.25">
      <c r="A28" s="68">
        <v>44184</v>
      </c>
      <c r="B28" s="68">
        <v>44184</v>
      </c>
      <c r="C28" s="58" t="s">
        <v>72</v>
      </c>
      <c r="D28" s="58" t="s">
        <v>3251</v>
      </c>
      <c r="E28" s="96">
        <v>3.95</v>
      </c>
      <c r="F28" s="58"/>
      <c r="G28" s="98">
        <f t="shared" si="0"/>
        <v>3105.2899999999995</v>
      </c>
    </row>
    <row r="29" spans="1:7" ht="15" x14ac:dyDescent="0.25">
      <c r="A29" s="68">
        <v>44188</v>
      </c>
      <c r="B29" s="68">
        <v>44188</v>
      </c>
      <c r="C29" s="58" t="s">
        <v>107</v>
      </c>
      <c r="D29" s="58" t="s">
        <v>3252</v>
      </c>
      <c r="E29" s="96">
        <v>1.2</v>
      </c>
      <c r="F29" s="58"/>
      <c r="G29" s="98">
        <f t="shared" si="0"/>
        <v>3104.0899999999997</v>
      </c>
    </row>
    <row r="30" spans="1:7" ht="15" x14ac:dyDescent="0.25">
      <c r="A30" s="68">
        <v>44188</v>
      </c>
      <c r="B30" s="68">
        <v>44188</v>
      </c>
      <c r="C30" s="58" t="s">
        <v>107</v>
      </c>
      <c r="D30" s="58" t="s">
        <v>3252</v>
      </c>
      <c r="E30" s="96">
        <v>2.4</v>
      </c>
      <c r="F30" s="58"/>
      <c r="G30" s="98">
        <f t="shared" si="0"/>
        <v>3101.6899999999996</v>
      </c>
    </row>
    <row r="31" spans="1:7" ht="15" x14ac:dyDescent="0.25">
      <c r="A31" s="68">
        <v>44188</v>
      </c>
      <c r="B31" s="68">
        <v>44188</v>
      </c>
      <c r="C31" s="58" t="s">
        <v>3253</v>
      </c>
      <c r="D31" s="58" t="s">
        <v>3254</v>
      </c>
      <c r="E31" s="96">
        <v>6.95</v>
      </c>
      <c r="F31" s="58"/>
      <c r="G31" s="98">
        <f t="shared" si="0"/>
        <v>3094.74</v>
      </c>
    </row>
    <row r="32" spans="1:7" ht="15" x14ac:dyDescent="0.25">
      <c r="A32" s="57">
        <v>44187</v>
      </c>
      <c r="B32" s="57">
        <v>44187</v>
      </c>
      <c r="C32" s="58" t="s">
        <v>107</v>
      </c>
      <c r="D32" s="58" t="s">
        <v>3255</v>
      </c>
      <c r="E32" s="96">
        <v>1.2</v>
      </c>
      <c r="F32" s="60"/>
      <c r="G32" s="98">
        <f t="shared" si="0"/>
        <v>3093.54</v>
      </c>
    </row>
    <row r="33" spans="1:7" ht="15" x14ac:dyDescent="0.25">
      <c r="A33" s="57">
        <v>44187</v>
      </c>
      <c r="B33" s="57">
        <v>44187</v>
      </c>
      <c r="C33" s="58" t="s">
        <v>107</v>
      </c>
      <c r="D33" s="58" t="s">
        <v>3255</v>
      </c>
      <c r="E33" s="96">
        <v>1.2</v>
      </c>
      <c r="F33" s="60"/>
      <c r="G33" s="98">
        <f t="shared" si="0"/>
        <v>3092.34</v>
      </c>
    </row>
    <row r="34" spans="1:7" ht="15" x14ac:dyDescent="0.25">
      <c r="A34" s="57">
        <v>44188</v>
      </c>
      <c r="B34" s="57">
        <v>44188</v>
      </c>
      <c r="C34" s="58" t="s">
        <v>3256</v>
      </c>
      <c r="D34" s="58" t="s">
        <v>3257</v>
      </c>
      <c r="E34" s="96">
        <v>3.2</v>
      </c>
      <c r="F34" s="60"/>
      <c r="G34" s="98">
        <f t="shared" si="0"/>
        <v>3089.1400000000003</v>
      </c>
    </row>
    <row r="35" spans="1:7" ht="15" x14ac:dyDescent="0.25">
      <c r="A35" s="57">
        <v>44188</v>
      </c>
      <c r="B35" s="57">
        <v>44188</v>
      </c>
      <c r="C35" s="58" t="s">
        <v>130</v>
      </c>
      <c r="D35" s="58" t="s">
        <v>3254</v>
      </c>
      <c r="E35" s="96">
        <v>7.6</v>
      </c>
      <c r="F35" s="60"/>
      <c r="G35" s="98">
        <f t="shared" si="0"/>
        <v>3081.5400000000004</v>
      </c>
    </row>
    <row r="36" spans="1:7" ht="15" x14ac:dyDescent="0.25">
      <c r="A36" s="57">
        <v>44188</v>
      </c>
      <c r="B36" s="57">
        <v>44188</v>
      </c>
      <c r="C36" s="58" t="s">
        <v>130</v>
      </c>
      <c r="D36" s="58" t="s">
        <v>3258</v>
      </c>
      <c r="E36" s="96">
        <v>8.15</v>
      </c>
      <c r="F36" s="60"/>
      <c r="G36" s="98">
        <f t="shared" si="0"/>
        <v>3073.3900000000003</v>
      </c>
    </row>
    <row r="37" spans="1:7" ht="15" x14ac:dyDescent="0.25">
      <c r="A37" s="57">
        <v>44182</v>
      </c>
      <c r="B37" s="57">
        <v>44182</v>
      </c>
      <c r="C37" s="58" t="s">
        <v>130</v>
      </c>
      <c r="D37" s="58" t="s">
        <v>3259</v>
      </c>
      <c r="E37" s="96">
        <v>4.5</v>
      </c>
      <c r="F37" s="60"/>
      <c r="G37" s="98">
        <f t="shared" si="0"/>
        <v>3068.8900000000003</v>
      </c>
    </row>
    <row r="38" spans="1:7" ht="15" x14ac:dyDescent="0.25">
      <c r="A38" s="57">
        <v>44187</v>
      </c>
      <c r="B38" s="57">
        <v>44187</v>
      </c>
      <c r="C38" s="58" t="s">
        <v>1220</v>
      </c>
      <c r="D38" s="58" t="s">
        <v>3260</v>
      </c>
      <c r="E38" s="96">
        <v>3.25</v>
      </c>
      <c r="F38" s="60"/>
      <c r="G38" s="98">
        <f t="shared" si="0"/>
        <v>3065.6400000000003</v>
      </c>
    </row>
    <row r="39" spans="1:7" ht="15" x14ac:dyDescent="0.25">
      <c r="A39" s="57">
        <v>44186</v>
      </c>
      <c r="B39" s="57">
        <v>44186</v>
      </c>
      <c r="C39" s="58" t="s">
        <v>130</v>
      </c>
      <c r="D39" s="58" t="s">
        <v>803</v>
      </c>
      <c r="E39" s="96">
        <v>3.05</v>
      </c>
      <c r="F39" s="60"/>
      <c r="G39" s="98">
        <f t="shared" si="0"/>
        <v>3062.59</v>
      </c>
    </row>
    <row r="40" spans="1:7" ht="15" x14ac:dyDescent="0.25">
      <c r="A40" s="57">
        <v>44186</v>
      </c>
      <c r="B40" s="57">
        <v>44186</v>
      </c>
      <c r="C40" s="58" t="s">
        <v>122</v>
      </c>
      <c r="D40" s="58" t="s">
        <v>914</v>
      </c>
      <c r="E40" s="96">
        <v>2.5</v>
      </c>
      <c r="F40" s="58"/>
      <c r="G40" s="98">
        <f t="shared" si="0"/>
        <v>3060.09</v>
      </c>
    </row>
    <row r="41" spans="1:7" ht="15" x14ac:dyDescent="0.25">
      <c r="A41" s="57">
        <v>44186</v>
      </c>
      <c r="B41" s="57">
        <v>44186</v>
      </c>
      <c r="C41" s="58" t="s">
        <v>122</v>
      </c>
      <c r="D41" s="58" t="s">
        <v>914</v>
      </c>
      <c r="E41" s="96">
        <v>5</v>
      </c>
      <c r="F41" s="58"/>
      <c r="G41" s="98">
        <f t="shared" si="0"/>
        <v>3055.09</v>
      </c>
    </row>
    <row r="42" spans="1:7" ht="15" x14ac:dyDescent="0.25">
      <c r="A42" s="57">
        <v>44186</v>
      </c>
      <c r="B42" s="57">
        <v>44186</v>
      </c>
      <c r="C42" s="58" t="s">
        <v>130</v>
      </c>
      <c r="D42" s="58" t="s">
        <v>1294</v>
      </c>
      <c r="E42" s="96">
        <v>11.2</v>
      </c>
      <c r="F42" s="58"/>
      <c r="G42" s="98">
        <f t="shared" si="0"/>
        <v>3043.8900000000003</v>
      </c>
    </row>
    <row r="43" spans="1:7" ht="15" x14ac:dyDescent="0.25">
      <c r="A43" s="57">
        <v>44186</v>
      </c>
      <c r="B43" s="57">
        <v>44186</v>
      </c>
      <c r="C43" s="58" t="s">
        <v>107</v>
      </c>
      <c r="D43" s="58" t="s">
        <v>3261</v>
      </c>
      <c r="E43" s="96">
        <v>2.9</v>
      </c>
      <c r="F43" s="58"/>
      <c r="G43" s="98">
        <f t="shared" si="0"/>
        <v>3040.9900000000002</v>
      </c>
    </row>
    <row r="44" spans="1:7" ht="15" x14ac:dyDescent="0.25">
      <c r="A44" s="57">
        <v>44182</v>
      </c>
      <c r="B44" s="57">
        <v>44182</v>
      </c>
      <c r="C44" s="58" t="s">
        <v>87</v>
      </c>
      <c r="D44" s="58" t="s">
        <v>3262</v>
      </c>
      <c r="E44" s="96">
        <v>8.25</v>
      </c>
      <c r="F44" s="58"/>
      <c r="G44" s="98">
        <f t="shared" si="0"/>
        <v>3032.7400000000002</v>
      </c>
    </row>
    <row r="45" spans="1:7" ht="15" x14ac:dyDescent="0.25">
      <c r="A45" s="57">
        <v>44182</v>
      </c>
      <c r="B45" s="57">
        <v>44182</v>
      </c>
      <c r="C45" s="58" t="s">
        <v>81</v>
      </c>
      <c r="D45" s="58" t="s">
        <v>3263</v>
      </c>
      <c r="E45" s="96">
        <v>3.25</v>
      </c>
      <c r="F45" s="58"/>
      <c r="G45" s="98">
        <f t="shared" si="0"/>
        <v>3029.4900000000002</v>
      </c>
    </row>
    <row r="46" spans="1:7" ht="15" x14ac:dyDescent="0.25">
      <c r="A46" s="57">
        <v>44167</v>
      </c>
      <c r="B46" s="57">
        <v>44167</v>
      </c>
      <c r="C46" s="58" t="s">
        <v>130</v>
      </c>
      <c r="D46" s="58" t="s">
        <v>3200</v>
      </c>
      <c r="E46" s="96">
        <v>2.6</v>
      </c>
      <c r="F46" s="58"/>
      <c r="G46" s="98">
        <f t="shared" si="0"/>
        <v>3026.8900000000003</v>
      </c>
    </row>
    <row r="47" spans="1:7" ht="15" x14ac:dyDescent="0.25">
      <c r="A47" s="57">
        <v>44172</v>
      </c>
      <c r="B47" s="57">
        <v>44172</v>
      </c>
      <c r="C47" s="58" t="s">
        <v>56</v>
      </c>
      <c r="D47" s="58" t="s">
        <v>3264</v>
      </c>
      <c r="E47" s="96">
        <v>0.45</v>
      </c>
      <c r="F47" s="58"/>
      <c r="G47" s="98">
        <f t="shared" si="0"/>
        <v>3026.4400000000005</v>
      </c>
    </row>
    <row r="48" spans="1:7" ht="15" x14ac:dyDescent="0.25">
      <c r="A48" s="57">
        <v>44187</v>
      </c>
      <c r="B48" s="57">
        <v>44187</v>
      </c>
      <c r="C48" s="58" t="s">
        <v>3265</v>
      </c>
      <c r="D48" s="58" t="s">
        <v>3266</v>
      </c>
      <c r="E48" s="96">
        <v>2.5</v>
      </c>
      <c r="F48" s="58"/>
      <c r="G48" s="98">
        <f t="shared" si="0"/>
        <v>3023.9400000000005</v>
      </c>
    </row>
    <row r="49" spans="1:7" ht="15" x14ac:dyDescent="0.25">
      <c r="A49" s="57">
        <v>44187</v>
      </c>
      <c r="B49" s="57">
        <v>44187</v>
      </c>
      <c r="C49" s="58" t="s">
        <v>1131</v>
      </c>
      <c r="D49" s="95" t="s">
        <v>3267</v>
      </c>
      <c r="E49" s="96">
        <v>1</v>
      </c>
      <c r="F49" s="58"/>
      <c r="G49" s="98">
        <f t="shared" si="0"/>
        <v>3022.9400000000005</v>
      </c>
    </row>
    <row r="50" spans="1:7" ht="15" x14ac:dyDescent="0.25">
      <c r="A50" s="57">
        <v>44189</v>
      </c>
      <c r="B50" s="57">
        <v>44189</v>
      </c>
      <c r="C50" s="58" t="s">
        <v>58</v>
      </c>
      <c r="D50" s="95" t="s">
        <v>3268</v>
      </c>
      <c r="E50" s="96">
        <v>2.95</v>
      </c>
      <c r="F50" s="58"/>
      <c r="G50" s="98">
        <f t="shared" si="0"/>
        <v>3019.9900000000007</v>
      </c>
    </row>
    <row r="51" spans="1:7" ht="15" x14ac:dyDescent="0.25">
      <c r="A51" s="57">
        <v>44190</v>
      </c>
      <c r="B51" s="57">
        <v>44190</v>
      </c>
      <c r="C51" s="58" t="s">
        <v>130</v>
      </c>
      <c r="D51" s="95" t="s">
        <v>3269</v>
      </c>
      <c r="E51" s="96">
        <v>4.45</v>
      </c>
      <c r="F51" s="58"/>
      <c r="G51" s="98">
        <f t="shared" si="0"/>
        <v>3015.5400000000009</v>
      </c>
    </row>
    <row r="52" spans="1:7" ht="15" x14ac:dyDescent="0.25">
      <c r="A52" s="57">
        <v>44183</v>
      </c>
      <c r="B52" s="57">
        <v>44183</v>
      </c>
      <c r="C52" s="58" t="s">
        <v>130</v>
      </c>
      <c r="D52" s="95" t="s">
        <v>18</v>
      </c>
      <c r="E52" s="96">
        <v>8</v>
      </c>
      <c r="F52" s="58"/>
      <c r="G52" s="98">
        <f t="shared" si="0"/>
        <v>3007.5400000000009</v>
      </c>
    </row>
    <row r="53" spans="1:7" ht="15" x14ac:dyDescent="0.25">
      <c r="A53" s="57">
        <v>44196</v>
      </c>
      <c r="B53" s="57">
        <v>44196</v>
      </c>
      <c r="C53" s="58" t="s">
        <v>72</v>
      </c>
      <c r="D53" s="58" t="s">
        <v>3270</v>
      </c>
      <c r="E53" s="96">
        <v>2.85</v>
      </c>
      <c r="F53" s="58"/>
      <c r="G53" s="98">
        <f t="shared" si="0"/>
        <v>3004.690000000001</v>
      </c>
    </row>
    <row r="54" spans="1:7" ht="15" x14ac:dyDescent="0.25">
      <c r="A54" s="57">
        <v>44195</v>
      </c>
      <c r="B54" s="57">
        <v>44195</v>
      </c>
      <c r="C54" s="58" t="s">
        <v>130</v>
      </c>
      <c r="D54" s="58" t="s">
        <v>832</v>
      </c>
      <c r="E54" s="96">
        <v>5.6</v>
      </c>
      <c r="F54" s="58"/>
      <c r="G54" s="98">
        <f t="shared" si="0"/>
        <v>2999.0900000000011</v>
      </c>
    </row>
    <row r="55" spans="1:7" ht="15" x14ac:dyDescent="0.25">
      <c r="A55" s="57">
        <v>44196</v>
      </c>
      <c r="B55" s="57">
        <v>44196</v>
      </c>
      <c r="C55" s="58" t="s">
        <v>130</v>
      </c>
      <c r="D55" s="58" t="s">
        <v>3271</v>
      </c>
      <c r="E55" s="96">
        <v>3.35</v>
      </c>
      <c r="F55" s="58"/>
      <c r="G55" s="98">
        <f t="shared" si="0"/>
        <v>2995.7400000000011</v>
      </c>
    </row>
    <row r="56" spans="1:7" ht="15" x14ac:dyDescent="0.25">
      <c r="A56" s="57">
        <v>44189</v>
      </c>
      <c r="B56" s="57">
        <v>44189</v>
      </c>
      <c r="C56" s="58" t="s">
        <v>72</v>
      </c>
      <c r="D56" s="58" t="s">
        <v>3272</v>
      </c>
      <c r="E56" s="96">
        <v>1.45</v>
      </c>
      <c r="F56" s="58"/>
      <c r="G56" s="98">
        <f t="shared" si="0"/>
        <v>2994.2900000000013</v>
      </c>
    </row>
    <row r="57" spans="1:7" ht="15" x14ac:dyDescent="0.25">
      <c r="A57" s="57">
        <v>44183</v>
      </c>
      <c r="B57" s="57">
        <v>44183</v>
      </c>
      <c r="C57" s="58" t="s">
        <v>130</v>
      </c>
      <c r="D57" s="58" t="s">
        <v>3273</v>
      </c>
      <c r="E57" s="96">
        <v>7.15</v>
      </c>
      <c r="F57" s="58"/>
      <c r="G57" s="98">
        <f t="shared" si="0"/>
        <v>2987.1400000000012</v>
      </c>
    </row>
    <row r="58" spans="1:7" ht="15" x14ac:dyDescent="0.25">
      <c r="A58" s="57">
        <v>44189</v>
      </c>
      <c r="B58" s="57">
        <v>44189</v>
      </c>
      <c r="C58" s="58" t="s">
        <v>72</v>
      </c>
      <c r="D58" s="58" t="s">
        <v>2275</v>
      </c>
      <c r="E58" s="96">
        <v>2.4</v>
      </c>
      <c r="F58" s="58"/>
      <c r="G58" s="98">
        <f t="shared" si="0"/>
        <v>2984.7400000000011</v>
      </c>
    </row>
    <row r="59" spans="1:7" ht="15" x14ac:dyDescent="0.25">
      <c r="A59" s="57">
        <v>44182</v>
      </c>
      <c r="B59" s="57">
        <v>44182</v>
      </c>
      <c r="C59" s="58" t="s">
        <v>80</v>
      </c>
      <c r="D59" s="58" t="s">
        <v>3274</v>
      </c>
      <c r="E59" s="96">
        <v>2.6</v>
      </c>
      <c r="F59" s="58"/>
      <c r="G59" s="98">
        <f t="shared" si="0"/>
        <v>2982.1400000000012</v>
      </c>
    </row>
    <row r="60" spans="1:7" ht="15" x14ac:dyDescent="0.25">
      <c r="A60" s="57">
        <v>44194</v>
      </c>
      <c r="B60" s="57">
        <v>44194</v>
      </c>
      <c r="C60" s="58" t="s">
        <v>72</v>
      </c>
      <c r="D60" s="58" t="s">
        <v>3275</v>
      </c>
      <c r="E60" s="96">
        <v>4.55</v>
      </c>
      <c r="F60" s="58"/>
      <c r="G60" s="98">
        <f t="shared" si="0"/>
        <v>2977.5900000000011</v>
      </c>
    </row>
    <row r="61" spans="1:7" ht="15" x14ac:dyDescent="0.25">
      <c r="A61" s="57">
        <v>44193</v>
      </c>
      <c r="B61" s="57">
        <v>44193</v>
      </c>
      <c r="C61" s="58" t="s">
        <v>107</v>
      </c>
      <c r="D61" s="58" t="s">
        <v>3276</v>
      </c>
      <c r="E61" s="96">
        <v>1.5</v>
      </c>
      <c r="F61" s="58"/>
      <c r="G61" s="98">
        <f t="shared" si="0"/>
        <v>2976.0900000000011</v>
      </c>
    </row>
    <row r="62" spans="1:7" ht="15" x14ac:dyDescent="0.25">
      <c r="A62" s="57">
        <v>44187</v>
      </c>
      <c r="B62" s="57">
        <v>44187</v>
      </c>
      <c r="C62" s="58" t="s">
        <v>130</v>
      </c>
      <c r="D62" s="58" t="s">
        <v>1294</v>
      </c>
      <c r="E62" s="96">
        <v>4.3</v>
      </c>
      <c r="F62" s="58"/>
      <c r="G62" s="98">
        <f t="shared" si="0"/>
        <v>2971.7900000000009</v>
      </c>
    </row>
    <row r="63" spans="1:7" ht="15" x14ac:dyDescent="0.25">
      <c r="A63" s="57">
        <v>44186</v>
      </c>
      <c r="B63" s="57">
        <v>44186</v>
      </c>
      <c r="C63" s="58" t="s">
        <v>130</v>
      </c>
      <c r="D63" s="58" t="s">
        <v>1294</v>
      </c>
      <c r="E63" s="96">
        <v>9.5500000000000007</v>
      </c>
      <c r="F63" s="58"/>
      <c r="G63" s="98">
        <f t="shared" si="0"/>
        <v>2962.2400000000007</v>
      </c>
    </row>
    <row r="64" spans="1:7" ht="15" x14ac:dyDescent="0.25">
      <c r="A64" s="57">
        <v>44188</v>
      </c>
      <c r="B64" s="57">
        <v>44188</v>
      </c>
      <c r="C64" s="58" t="s">
        <v>130</v>
      </c>
      <c r="D64" s="58" t="s">
        <v>1294</v>
      </c>
      <c r="E64" s="96">
        <v>6.7</v>
      </c>
      <c r="F64" s="58"/>
      <c r="G64" s="98">
        <f t="shared" si="0"/>
        <v>2955.5400000000009</v>
      </c>
    </row>
    <row r="65" spans="1:7" ht="15" x14ac:dyDescent="0.25">
      <c r="A65" s="57">
        <v>44194</v>
      </c>
      <c r="B65" s="57">
        <v>44194</v>
      </c>
      <c r="C65" s="58" t="s">
        <v>122</v>
      </c>
      <c r="D65" s="58" t="s">
        <v>3173</v>
      </c>
      <c r="E65" s="96">
        <v>2.35</v>
      </c>
      <c r="F65" s="58"/>
      <c r="G65" s="98">
        <f t="shared" si="0"/>
        <v>2953.190000000001</v>
      </c>
    </row>
    <row r="66" spans="1:7" ht="15" x14ac:dyDescent="0.25">
      <c r="A66" s="57">
        <v>44187</v>
      </c>
      <c r="B66" s="57">
        <v>44187</v>
      </c>
      <c r="C66" s="58" t="s">
        <v>253</v>
      </c>
      <c r="D66" s="58" t="s">
        <v>3277</v>
      </c>
      <c r="E66" s="96">
        <v>2.65</v>
      </c>
      <c r="F66" s="58"/>
      <c r="G66" s="98">
        <f t="shared" si="0"/>
        <v>2950.5400000000009</v>
      </c>
    </row>
    <row r="67" spans="1:7" ht="15" x14ac:dyDescent="0.25">
      <c r="A67" s="57">
        <v>44195</v>
      </c>
      <c r="B67" s="57">
        <v>44195</v>
      </c>
      <c r="C67" s="58" t="s">
        <v>130</v>
      </c>
      <c r="D67" s="58" t="s">
        <v>3278</v>
      </c>
      <c r="E67" s="96">
        <v>9.35</v>
      </c>
      <c r="F67" s="58"/>
      <c r="G67" s="98">
        <f t="shared" si="0"/>
        <v>2941.190000000001</v>
      </c>
    </row>
    <row r="68" spans="1:7" ht="15" x14ac:dyDescent="0.25">
      <c r="A68" s="57">
        <v>44195</v>
      </c>
      <c r="B68" s="57">
        <v>44195</v>
      </c>
      <c r="C68" s="58" t="s">
        <v>107</v>
      </c>
      <c r="D68" s="58" t="s">
        <v>3279</v>
      </c>
      <c r="E68" s="96">
        <v>1.6</v>
      </c>
      <c r="F68" s="58"/>
      <c r="G68" s="98">
        <f t="shared" si="0"/>
        <v>2939.5900000000011</v>
      </c>
    </row>
    <row r="69" spans="1:7" ht="15" x14ac:dyDescent="0.25">
      <c r="A69" s="57">
        <v>44195</v>
      </c>
      <c r="B69" s="57">
        <v>44195</v>
      </c>
      <c r="C69" s="58" t="s">
        <v>689</v>
      </c>
      <c r="D69" s="58" t="s">
        <v>3280</v>
      </c>
      <c r="E69" s="96">
        <v>3.55</v>
      </c>
      <c r="F69" s="60"/>
      <c r="G69" s="98">
        <f t="shared" si="0"/>
        <v>2936.0400000000009</v>
      </c>
    </row>
    <row r="70" spans="1:7" ht="15" x14ac:dyDescent="0.25">
      <c r="A70" s="57">
        <v>44194</v>
      </c>
      <c r="B70" s="57">
        <v>44194</v>
      </c>
      <c r="C70" s="58" t="s">
        <v>130</v>
      </c>
      <c r="D70" s="58" t="s">
        <v>2127</v>
      </c>
      <c r="E70" s="96">
        <v>7.2</v>
      </c>
      <c r="F70" s="60"/>
      <c r="G70" s="98">
        <f t="shared" si="0"/>
        <v>2928.8400000000011</v>
      </c>
    </row>
    <row r="71" spans="1:7" ht="15" x14ac:dyDescent="0.25">
      <c r="A71" s="57">
        <v>44193</v>
      </c>
      <c r="B71" s="57">
        <v>44193</v>
      </c>
      <c r="C71" s="58" t="s">
        <v>689</v>
      </c>
      <c r="D71" s="58" t="s">
        <v>3281</v>
      </c>
      <c r="E71" s="96">
        <v>4.75</v>
      </c>
      <c r="F71" s="58"/>
      <c r="G71" s="98">
        <f t="shared" si="0"/>
        <v>2924.0900000000011</v>
      </c>
    </row>
    <row r="72" spans="1:7" ht="15" x14ac:dyDescent="0.25">
      <c r="A72" s="57">
        <v>44183</v>
      </c>
      <c r="B72" s="57">
        <v>44183</v>
      </c>
      <c r="C72" s="58" t="s">
        <v>3282</v>
      </c>
      <c r="D72" s="58" t="s">
        <v>3283</v>
      </c>
      <c r="E72" s="96">
        <v>4.95</v>
      </c>
      <c r="F72" s="58"/>
      <c r="G72" s="98">
        <f t="shared" si="0"/>
        <v>2919.1400000000012</v>
      </c>
    </row>
    <row r="73" spans="1:7" ht="15" x14ac:dyDescent="0.25">
      <c r="A73" s="57">
        <v>44195</v>
      </c>
      <c r="B73" s="57">
        <v>44195</v>
      </c>
      <c r="C73" s="58" t="s">
        <v>114</v>
      </c>
      <c r="D73" s="58" t="s">
        <v>3119</v>
      </c>
      <c r="E73" s="96">
        <v>223.38</v>
      </c>
      <c r="F73" s="58"/>
      <c r="G73" s="98">
        <f t="shared" si="0"/>
        <v>2695.7600000000011</v>
      </c>
    </row>
    <row r="74" spans="1:7" ht="15" x14ac:dyDescent="0.25">
      <c r="A74" s="57">
        <v>44181</v>
      </c>
      <c r="B74" s="57">
        <v>44181</v>
      </c>
      <c r="C74" s="58" t="s">
        <v>114</v>
      </c>
      <c r="D74" s="58" t="s">
        <v>3119</v>
      </c>
      <c r="E74" s="96">
        <v>103.87</v>
      </c>
      <c r="F74" s="58"/>
      <c r="G74" s="98">
        <f t="shared" si="0"/>
        <v>2591.8900000000012</v>
      </c>
    </row>
    <row r="75" spans="1:7" ht="15" x14ac:dyDescent="0.25">
      <c r="A75" s="57">
        <v>44188</v>
      </c>
      <c r="B75" s="57">
        <v>44188</v>
      </c>
      <c r="C75" s="58" t="s">
        <v>114</v>
      </c>
      <c r="D75" s="58" t="s">
        <v>3119</v>
      </c>
      <c r="E75" s="96">
        <v>149.21</v>
      </c>
      <c r="F75" s="58"/>
      <c r="G75" s="98">
        <f t="shared" si="0"/>
        <v>2442.6800000000012</v>
      </c>
    </row>
    <row r="76" spans="1:7" ht="15" x14ac:dyDescent="0.25">
      <c r="A76" s="57">
        <v>44193</v>
      </c>
      <c r="B76" s="57">
        <v>44193</v>
      </c>
      <c r="C76" s="58" t="s">
        <v>114</v>
      </c>
      <c r="D76" s="58" t="s">
        <v>3119</v>
      </c>
      <c r="E76" s="96">
        <v>165.75</v>
      </c>
      <c r="F76" s="58"/>
      <c r="G76" s="98">
        <f t="shared" ref="G76:G96" si="1">G75-E76</f>
        <v>2276.9300000000012</v>
      </c>
    </row>
    <row r="77" spans="1:7" ht="15" x14ac:dyDescent="0.25">
      <c r="A77" s="57">
        <v>44188</v>
      </c>
      <c r="B77" s="57">
        <v>44188</v>
      </c>
      <c r="C77" s="58" t="s">
        <v>3284</v>
      </c>
      <c r="D77" s="58" t="s">
        <v>3119</v>
      </c>
      <c r="E77" s="96">
        <v>35</v>
      </c>
      <c r="F77" s="58"/>
      <c r="G77" s="98">
        <f t="shared" si="1"/>
        <v>2241.9300000000012</v>
      </c>
    </row>
    <row r="78" spans="1:7" ht="15" x14ac:dyDescent="0.25">
      <c r="A78" s="57">
        <v>44187</v>
      </c>
      <c r="B78" s="57">
        <v>44188</v>
      </c>
      <c r="C78" s="58" t="s">
        <v>3284</v>
      </c>
      <c r="D78" s="58" t="s">
        <v>3119</v>
      </c>
      <c r="E78" s="96">
        <v>30</v>
      </c>
      <c r="F78" s="58"/>
      <c r="G78" s="98">
        <f t="shared" si="1"/>
        <v>2211.9300000000012</v>
      </c>
    </row>
    <row r="79" spans="1:7" ht="15" x14ac:dyDescent="0.25">
      <c r="A79" s="57">
        <v>44181</v>
      </c>
      <c r="B79" s="57">
        <v>44181</v>
      </c>
      <c r="C79" s="58" t="s">
        <v>3284</v>
      </c>
      <c r="D79" s="58" t="s">
        <v>3119</v>
      </c>
      <c r="E79" s="96">
        <v>110.5</v>
      </c>
      <c r="F79" s="58"/>
      <c r="G79" s="98">
        <f t="shared" si="1"/>
        <v>2101.4300000000012</v>
      </c>
    </row>
    <row r="80" spans="1:7" ht="15" x14ac:dyDescent="0.25">
      <c r="A80" s="57">
        <v>44175</v>
      </c>
      <c r="B80" s="57">
        <v>44175</v>
      </c>
      <c r="C80" s="58" t="s">
        <v>3285</v>
      </c>
      <c r="D80" s="58" t="s">
        <v>3119</v>
      </c>
      <c r="E80" s="96">
        <v>112.95</v>
      </c>
      <c r="F80" s="58"/>
      <c r="G80" s="98">
        <f t="shared" si="1"/>
        <v>1988.4800000000012</v>
      </c>
    </row>
    <row r="81" spans="1:7" ht="15" x14ac:dyDescent="0.25">
      <c r="A81" s="57">
        <v>44184</v>
      </c>
      <c r="B81" s="57">
        <v>44184</v>
      </c>
      <c r="C81" s="58" t="s">
        <v>3286</v>
      </c>
      <c r="D81" s="58" t="s">
        <v>3119</v>
      </c>
      <c r="E81" s="96">
        <v>107.91</v>
      </c>
      <c r="F81" s="58"/>
      <c r="G81" s="98">
        <f t="shared" si="1"/>
        <v>1880.5700000000011</v>
      </c>
    </row>
    <row r="82" spans="1:7" ht="15" x14ac:dyDescent="0.25">
      <c r="A82" s="57">
        <v>44194</v>
      </c>
      <c r="B82" s="57">
        <v>44194</v>
      </c>
      <c r="C82" s="58" t="s">
        <v>3285</v>
      </c>
      <c r="D82" s="58" t="s">
        <v>3119</v>
      </c>
      <c r="E82" s="96">
        <v>4.5999999999999996</v>
      </c>
      <c r="F82" s="58"/>
      <c r="G82" s="98">
        <f t="shared" si="1"/>
        <v>1875.9700000000012</v>
      </c>
    </row>
    <row r="83" spans="1:7" ht="15" x14ac:dyDescent="0.25">
      <c r="A83" s="57">
        <v>44193</v>
      </c>
      <c r="B83" s="57">
        <v>44193</v>
      </c>
      <c r="C83" s="58" t="s">
        <v>3285</v>
      </c>
      <c r="D83" s="58" t="s">
        <v>3119</v>
      </c>
      <c r="E83" s="96">
        <v>85.93</v>
      </c>
      <c r="F83" s="58"/>
      <c r="G83" s="98">
        <f t="shared" si="1"/>
        <v>1790.0400000000011</v>
      </c>
    </row>
    <row r="84" spans="1:7" ht="15" x14ac:dyDescent="0.25">
      <c r="A84" s="57">
        <v>44187</v>
      </c>
      <c r="B84" s="57">
        <v>44187</v>
      </c>
      <c r="C84" s="58" t="s">
        <v>3285</v>
      </c>
      <c r="D84" s="58" t="s">
        <v>3119</v>
      </c>
      <c r="E84" s="96">
        <v>126.51</v>
      </c>
      <c r="F84" s="58"/>
      <c r="G84" s="98">
        <f t="shared" si="1"/>
        <v>1663.5300000000011</v>
      </c>
    </row>
    <row r="85" spans="1:7" ht="15" x14ac:dyDescent="0.25">
      <c r="A85" s="57">
        <v>44181</v>
      </c>
      <c r="B85" s="57">
        <v>44181</v>
      </c>
      <c r="C85" s="58" t="s">
        <v>3285</v>
      </c>
      <c r="D85" s="58" t="s">
        <v>3119</v>
      </c>
      <c r="E85" s="96">
        <v>92.54</v>
      </c>
      <c r="F85" s="58"/>
      <c r="G85" s="98">
        <f t="shared" si="1"/>
        <v>1570.9900000000011</v>
      </c>
    </row>
    <row r="86" spans="1:7" ht="15" x14ac:dyDescent="0.25">
      <c r="A86" s="57">
        <v>44188</v>
      </c>
      <c r="B86" s="57">
        <v>44188</v>
      </c>
      <c r="C86" s="58" t="s">
        <v>3129</v>
      </c>
      <c r="D86" s="58" t="s">
        <v>3119</v>
      </c>
      <c r="E86" s="96">
        <v>45.94</v>
      </c>
      <c r="F86" s="58"/>
      <c r="G86" s="98">
        <f t="shared" si="1"/>
        <v>1525.0500000000011</v>
      </c>
    </row>
    <row r="87" spans="1:7" ht="15" x14ac:dyDescent="0.25">
      <c r="A87" s="57">
        <v>44188</v>
      </c>
      <c r="B87" s="57">
        <v>44188</v>
      </c>
      <c r="C87" s="58" t="s">
        <v>3129</v>
      </c>
      <c r="D87" s="58" t="s">
        <v>3119</v>
      </c>
      <c r="E87" s="96">
        <v>15.99</v>
      </c>
      <c r="F87" s="58"/>
      <c r="G87" s="98">
        <f t="shared" si="1"/>
        <v>1509.0600000000011</v>
      </c>
    </row>
    <row r="88" spans="1:7" ht="15" x14ac:dyDescent="0.25">
      <c r="A88" s="57">
        <v>44187</v>
      </c>
      <c r="B88" s="57">
        <v>44187</v>
      </c>
      <c r="C88" s="58" t="s">
        <v>3129</v>
      </c>
      <c r="D88" s="58" t="s">
        <v>3119</v>
      </c>
      <c r="E88" s="96">
        <v>25.94</v>
      </c>
      <c r="F88" s="58"/>
      <c r="G88" s="98">
        <f t="shared" si="1"/>
        <v>1483.120000000001</v>
      </c>
    </row>
    <row r="89" spans="1:7" ht="15" x14ac:dyDescent="0.25">
      <c r="A89" s="57">
        <v>44181</v>
      </c>
      <c r="B89" s="57">
        <v>44181</v>
      </c>
      <c r="C89" s="58" t="s">
        <v>3129</v>
      </c>
      <c r="D89" s="58" t="s">
        <v>3119</v>
      </c>
      <c r="E89" s="96">
        <v>64.84</v>
      </c>
      <c r="F89" s="58"/>
      <c r="G89" s="98">
        <f t="shared" si="1"/>
        <v>1418.2800000000011</v>
      </c>
    </row>
    <row r="90" spans="1:7" ht="15" x14ac:dyDescent="0.25">
      <c r="A90" s="57">
        <v>44187</v>
      </c>
      <c r="B90" s="57">
        <v>44187</v>
      </c>
      <c r="C90" s="58" t="s">
        <v>3129</v>
      </c>
      <c r="D90" s="58" t="s">
        <v>3119</v>
      </c>
      <c r="E90" s="96">
        <v>-15.99</v>
      </c>
      <c r="F90" s="58"/>
      <c r="G90" s="98">
        <f t="shared" si="1"/>
        <v>1434.2700000000011</v>
      </c>
    </row>
    <row r="91" spans="1:7" ht="15" x14ac:dyDescent="0.25">
      <c r="A91" s="57">
        <v>44128</v>
      </c>
      <c r="B91" s="57">
        <v>44128</v>
      </c>
      <c r="C91" s="58" t="s">
        <v>3287</v>
      </c>
      <c r="D91" s="58" t="s">
        <v>3288</v>
      </c>
      <c r="E91" s="96">
        <v>8.6</v>
      </c>
      <c r="F91" s="58"/>
      <c r="G91" s="98">
        <f t="shared" si="1"/>
        <v>1425.6700000000012</v>
      </c>
    </row>
    <row r="92" spans="1:7" ht="15" x14ac:dyDescent="0.25">
      <c r="A92" s="57">
        <v>44128</v>
      </c>
      <c r="B92" s="57">
        <v>44189</v>
      </c>
      <c r="C92" s="58" t="s">
        <v>58</v>
      </c>
      <c r="D92" s="58" t="s">
        <v>3289</v>
      </c>
      <c r="E92" s="96">
        <v>4.6500000000000004</v>
      </c>
      <c r="F92" s="59"/>
      <c r="G92" s="98">
        <f t="shared" si="1"/>
        <v>1421.0200000000011</v>
      </c>
    </row>
    <row r="93" spans="1:7" ht="15" x14ac:dyDescent="0.25">
      <c r="A93" s="57">
        <v>44195</v>
      </c>
      <c r="B93" s="57">
        <v>44195</v>
      </c>
      <c r="C93" s="58" t="s">
        <v>130</v>
      </c>
      <c r="D93" s="58" t="s">
        <v>1294</v>
      </c>
      <c r="E93" s="96">
        <v>5.8</v>
      </c>
      <c r="F93" s="59"/>
      <c r="G93" s="98">
        <f t="shared" si="1"/>
        <v>1415.2200000000012</v>
      </c>
    </row>
    <row r="94" spans="1:7" ht="15" x14ac:dyDescent="0.25">
      <c r="A94" s="57">
        <v>44195</v>
      </c>
      <c r="B94" s="57">
        <v>44195</v>
      </c>
      <c r="C94" s="58" t="s">
        <v>56</v>
      </c>
      <c r="D94" s="58" t="s">
        <v>3290</v>
      </c>
      <c r="E94" s="96">
        <v>2.85</v>
      </c>
      <c r="F94" s="58"/>
      <c r="G94" s="98">
        <f t="shared" si="1"/>
        <v>1412.3700000000013</v>
      </c>
    </row>
    <row r="95" spans="1:7" ht="15" x14ac:dyDescent="0.25">
      <c r="A95" s="57">
        <v>44194</v>
      </c>
      <c r="B95" s="57">
        <v>44194</v>
      </c>
      <c r="C95" s="58" t="s">
        <v>130</v>
      </c>
      <c r="D95" s="58" t="s">
        <v>3291</v>
      </c>
      <c r="E95" s="96">
        <v>3.4</v>
      </c>
      <c r="F95" s="58"/>
      <c r="G95" s="98">
        <f t="shared" si="1"/>
        <v>1408.9700000000012</v>
      </c>
    </row>
    <row r="96" spans="1:7" ht="15" x14ac:dyDescent="0.25">
      <c r="A96" s="57">
        <v>44193</v>
      </c>
      <c r="B96" s="57">
        <v>44193</v>
      </c>
      <c r="C96" s="58" t="s">
        <v>72</v>
      </c>
      <c r="D96" s="58" t="s">
        <v>3292</v>
      </c>
      <c r="E96" s="96">
        <v>6.6</v>
      </c>
      <c r="F96" s="58"/>
      <c r="G96" s="98">
        <f t="shared" si="1"/>
        <v>1402.3700000000013</v>
      </c>
    </row>
    <row r="97" spans="1:7" ht="15.75" thickBot="1" x14ac:dyDescent="0.3">
      <c r="A97" s="119"/>
      <c r="B97" s="124"/>
      <c r="C97" s="262"/>
      <c r="D97" s="263"/>
      <c r="E97" s="127">
        <f>SUM(E6:E96)</f>
        <v>2005.8899999999999</v>
      </c>
      <c r="F97" s="125"/>
      <c r="G97" s="123"/>
    </row>
  </sheetData>
  <mergeCells count="2">
    <mergeCell ref="B1:C1"/>
    <mergeCell ref="C97:D9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228"/>
  <sheetViews>
    <sheetView zoomScaleNormal="100" workbookViewId="0">
      <selection activeCell="I9" sqref="I9"/>
    </sheetView>
  </sheetViews>
  <sheetFormatPr baseColWidth="10" defaultRowHeight="14.25" x14ac:dyDescent="0.2"/>
  <cols>
    <col min="1" max="1" width="11.125" customWidth="1"/>
    <col min="2" max="2" width="10.625" customWidth="1"/>
    <col min="3" max="3" width="24.125" customWidth="1"/>
    <col min="4" max="4" width="27" customWidth="1"/>
    <col min="5" max="5" width="9.375" customWidth="1"/>
    <col min="6" max="6" width="7.375" customWidth="1"/>
    <col min="7" max="7" width="9.75" customWidth="1"/>
    <col min="10" max="10" width="21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140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60"/>
      <c r="B4" s="57"/>
      <c r="C4" s="58" t="s">
        <v>141</v>
      </c>
      <c r="D4" s="60"/>
      <c r="E4" s="60"/>
      <c r="F4" s="60"/>
      <c r="G4" s="135">
        <v>1000</v>
      </c>
    </row>
    <row r="5" spans="1:7" ht="15" x14ac:dyDescent="0.25">
      <c r="A5" s="58"/>
      <c r="B5" s="57"/>
      <c r="C5" s="58" t="s">
        <v>338</v>
      </c>
      <c r="D5" s="58"/>
      <c r="E5" s="96"/>
      <c r="F5" s="126"/>
      <c r="G5" s="133">
        <f>797.26</f>
        <v>797.26</v>
      </c>
    </row>
    <row r="6" spans="1:7" ht="15" x14ac:dyDescent="0.25">
      <c r="A6" s="68">
        <v>43670</v>
      </c>
      <c r="B6" s="68">
        <v>43670</v>
      </c>
      <c r="C6" s="58" t="s">
        <v>54</v>
      </c>
      <c r="D6" s="58" t="s">
        <v>142</v>
      </c>
      <c r="E6" s="96">
        <v>53.28</v>
      </c>
      <c r="F6" s="58"/>
      <c r="G6" s="134">
        <f>G4+G5-E6</f>
        <v>1743.98</v>
      </c>
    </row>
    <row r="7" spans="1:7" ht="15" x14ac:dyDescent="0.25">
      <c r="A7" s="68">
        <v>43670</v>
      </c>
      <c r="B7" s="68">
        <v>43670</v>
      </c>
      <c r="C7" s="58" t="s">
        <v>143</v>
      </c>
      <c r="D7" s="58" t="s">
        <v>144</v>
      </c>
      <c r="E7" s="96">
        <v>31.96</v>
      </c>
      <c r="F7" s="58"/>
      <c r="G7" s="134">
        <f t="shared" ref="G7:G70" si="0">G6-E7</f>
        <v>1712.02</v>
      </c>
    </row>
    <row r="8" spans="1:7" ht="15" x14ac:dyDescent="0.25">
      <c r="A8" s="68">
        <v>43669</v>
      </c>
      <c r="B8" s="68">
        <v>43669</v>
      </c>
      <c r="C8" s="58" t="s">
        <v>145</v>
      </c>
      <c r="D8" s="58" t="s">
        <v>146</v>
      </c>
      <c r="E8" s="96">
        <v>37.6</v>
      </c>
      <c r="F8" s="58"/>
      <c r="G8" s="134">
        <f t="shared" si="0"/>
        <v>1674.42</v>
      </c>
    </row>
    <row r="9" spans="1:7" ht="15" x14ac:dyDescent="0.25">
      <c r="A9" s="68">
        <v>43671</v>
      </c>
      <c r="B9" s="68">
        <v>43671</v>
      </c>
      <c r="C9" s="58" t="s">
        <v>147</v>
      </c>
      <c r="D9" s="58" t="s">
        <v>148</v>
      </c>
      <c r="E9" s="96">
        <v>2.65</v>
      </c>
      <c r="F9" s="58"/>
      <c r="G9" s="134">
        <f t="shared" si="0"/>
        <v>1671.77</v>
      </c>
    </row>
    <row r="10" spans="1:7" ht="15" x14ac:dyDescent="0.25">
      <c r="A10" s="68">
        <v>43671</v>
      </c>
      <c r="B10" s="68">
        <v>43671</v>
      </c>
      <c r="C10" s="58" t="s">
        <v>87</v>
      </c>
      <c r="D10" s="58" t="s">
        <v>149</v>
      </c>
      <c r="E10" s="96">
        <v>5.0999999999999996</v>
      </c>
      <c r="F10" s="58"/>
      <c r="G10" s="134">
        <f t="shared" si="0"/>
        <v>1666.67</v>
      </c>
    </row>
    <row r="11" spans="1:7" ht="15" x14ac:dyDescent="0.25">
      <c r="A11" s="68">
        <v>43670</v>
      </c>
      <c r="B11" s="68">
        <v>43670</v>
      </c>
      <c r="C11" s="58" t="s">
        <v>48</v>
      </c>
      <c r="D11" s="58" t="s">
        <v>150</v>
      </c>
      <c r="E11" s="96">
        <v>1.85</v>
      </c>
      <c r="F11" s="58"/>
      <c r="G11" s="134">
        <f t="shared" si="0"/>
        <v>1664.8200000000002</v>
      </c>
    </row>
    <row r="12" spans="1:7" ht="15" x14ac:dyDescent="0.25">
      <c r="A12" s="68">
        <v>43671</v>
      </c>
      <c r="B12" s="68">
        <v>43671</v>
      </c>
      <c r="C12" s="58" t="s">
        <v>151</v>
      </c>
      <c r="D12" s="58" t="s">
        <v>152</v>
      </c>
      <c r="E12" s="96">
        <v>3.4</v>
      </c>
      <c r="F12" s="58"/>
      <c r="G12" s="134">
        <f t="shared" si="0"/>
        <v>1661.42</v>
      </c>
    </row>
    <row r="13" spans="1:7" ht="15" x14ac:dyDescent="0.25">
      <c r="A13" s="68">
        <v>43670</v>
      </c>
      <c r="B13" s="68">
        <v>43670</v>
      </c>
      <c r="C13" s="58" t="s">
        <v>153</v>
      </c>
      <c r="D13" s="58" t="s">
        <v>142</v>
      </c>
      <c r="E13" s="96">
        <v>6.95</v>
      </c>
      <c r="F13" s="58"/>
      <c r="G13" s="134">
        <f t="shared" si="0"/>
        <v>1654.47</v>
      </c>
    </row>
    <row r="14" spans="1:7" ht="15" x14ac:dyDescent="0.25">
      <c r="A14" s="68">
        <v>43670</v>
      </c>
      <c r="B14" s="68">
        <v>43670</v>
      </c>
      <c r="C14" s="58" t="s">
        <v>153</v>
      </c>
      <c r="D14" s="58" t="s">
        <v>142</v>
      </c>
      <c r="E14" s="96">
        <v>6.95</v>
      </c>
      <c r="F14" s="58"/>
      <c r="G14" s="134">
        <f t="shared" si="0"/>
        <v>1647.52</v>
      </c>
    </row>
    <row r="15" spans="1:7" ht="15" x14ac:dyDescent="0.25">
      <c r="A15" s="68">
        <v>43669</v>
      </c>
      <c r="B15" s="68">
        <v>43669</v>
      </c>
      <c r="C15" s="58" t="s">
        <v>130</v>
      </c>
      <c r="D15" s="58" t="s">
        <v>154</v>
      </c>
      <c r="E15" s="96">
        <v>3.8</v>
      </c>
      <c r="F15" s="58"/>
      <c r="G15" s="134">
        <f t="shared" si="0"/>
        <v>1643.72</v>
      </c>
    </row>
    <row r="16" spans="1:7" ht="15" x14ac:dyDescent="0.25">
      <c r="A16" s="68">
        <v>43670</v>
      </c>
      <c r="B16" s="68">
        <v>43670</v>
      </c>
      <c r="C16" s="58" t="s">
        <v>155</v>
      </c>
      <c r="D16" s="58" t="s">
        <v>156</v>
      </c>
      <c r="E16" s="96">
        <v>14.4</v>
      </c>
      <c r="F16" s="58"/>
      <c r="G16" s="134">
        <f t="shared" si="0"/>
        <v>1629.32</v>
      </c>
    </row>
    <row r="17" spans="1:7" ht="15" x14ac:dyDescent="0.25">
      <c r="A17" s="68">
        <v>43670</v>
      </c>
      <c r="B17" s="68">
        <v>43670</v>
      </c>
      <c r="C17" s="58" t="s">
        <v>155</v>
      </c>
      <c r="D17" s="58" t="s">
        <v>156</v>
      </c>
      <c r="E17" s="96">
        <v>10.45</v>
      </c>
      <c r="F17" s="58"/>
      <c r="G17" s="134">
        <f t="shared" si="0"/>
        <v>1618.87</v>
      </c>
    </row>
    <row r="18" spans="1:7" ht="15" x14ac:dyDescent="0.25">
      <c r="A18" s="57">
        <v>43670</v>
      </c>
      <c r="B18" s="57">
        <v>43670</v>
      </c>
      <c r="C18" s="58" t="s">
        <v>60</v>
      </c>
      <c r="D18" s="58" t="s">
        <v>157</v>
      </c>
      <c r="E18" s="128">
        <v>1.95</v>
      </c>
      <c r="F18" s="58"/>
      <c r="G18" s="134">
        <f t="shared" si="0"/>
        <v>1616.9199999999998</v>
      </c>
    </row>
    <row r="19" spans="1:7" ht="15" x14ac:dyDescent="0.25">
      <c r="A19" s="68">
        <v>43670</v>
      </c>
      <c r="B19" s="68">
        <v>43670</v>
      </c>
      <c r="C19" s="58" t="s">
        <v>60</v>
      </c>
      <c r="D19" s="58" t="s">
        <v>157</v>
      </c>
      <c r="E19" s="96">
        <v>5.3</v>
      </c>
      <c r="F19" s="58"/>
      <c r="G19" s="134">
        <f t="shared" si="0"/>
        <v>1611.62</v>
      </c>
    </row>
    <row r="20" spans="1:7" ht="15" x14ac:dyDescent="0.25">
      <c r="A20" s="68">
        <v>43670</v>
      </c>
      <c r="B20" s="68">
        <v>43670</v>
      </c>
      <c r="C20" s="58" t="s">
        <v>60</v>
      </c>
      <c r="D20" s="58" t="s">
        <v>157</v>
      </c>
      <c r="E20" s="96">
        <v>3.7</v>
      </c>
      <c r="F20" s="58"/>
      <c r="G20" s="134">
        <f t="shared" si="0"/>
        <v>1607.9199999999998</v>
      </c>
    </row>
    <row r="21" spans="1:7" ht="15" x14ac:dyDescent="0.25">
      <c r="A21" s="68">
        <v>43669</v>
      </c>
      <c r="B21" s="68">
        <v>43669</v>
      </c>
      <c r="C21" s="58" t="s">
        <v>72</v>
      </c>
      <c r="D21" s="58" t="s">
        <v>158</v>
      </c>
      <c r="E21" s="96">
        <v>4.5999999999999996</v>
      </c>
      <c r="F21" s="58"/>
      <c r="G21" s="134">
        <f t="shared" si="0"/>
        <v>1603.32</v>
      </c>
    </row>
    <row r="22" spans="1:7" ht="15" x14ac:dyDescent="0.25">
      <c r="A22" s="68">
        <v>43670</v>
      </c>
      <c r="B22" s="68">
        <v>43670</v>
      </c>
      <c r="C22" s="58" t="s">
        <v>72</v>
      </c>
      <c r="D22" s="58" t="s">
        <v>159</v>
      </c>
      <c r="E22" s="96">
        <v>4.6500000000000004</v>
      </c>
      <c r="F22" s="58"/>
      <c r="G22" s="134">
        <f t="shared" si="0"/>
        <v>1598.6699999999998</v>
      </c>
    </row>
    <row r="23" spans="1:7" ht="15" x14ac:dyDescent="0.25">
      <c r="A23" s="68">
        <v>43671</v>
      </c>
      <c r="B23" s="68">
        <v>43671</v>
      </c>
      <c r="C23" s="58" t="s">
        <v>130</v>
      </c>
      <c r="D23" s="58" t="s">
        <v>160</v>
      </c>
      <c r="E23" s="96">
        <v>3.95</v>
      </c>
      <c r="F23" s="58"/>
      <c r="G23" s="134">
        <f t="shared" si="0"/>
        <v>1594.7199999999998</v>
      </c>
    </row>
    <row r="24" spans="1:7" ht="15" x14ac:dyDescent="0.25">
      <c r="A24" s="68">
        <v>43670</v>
      </c>
      <c r="B24" s="68">
        <v>43670</v>
      </c>
      <c r="C24" s="58" t="s">
        <v>161</v>
      </c>
      <c r="D24" s="58" t="s">
        <v>162</v>
      </c>
      <c r="E24" s="96">
        <v>9.5500000000000007</v>
      </c>
      <c r="F24" s="58"/>
      <c r="G24" s="134">
        <f t="shared" si="0"/>
        <v>1585.1699999999998</v>
      </c>
    </row>
    <row r="25" spans="1:7" ht="15" x14ac:dyDescent="0.25">
      <c r="A25" s="68">
        <v>43663</v>
      </c>
      <c r="B25" s="68">
        <v>43663</v>
      </c>
      <c r="C25" s="58" t="s">
        <v>107</v>
      </c>
      <c r="D25" s="58" t="s">
        <v>163</v>
      </c>
      <c r="E25" s="96">
        <v>1.4</v>
      </c>
      <c r="F25" s="58"/>
      <c r="G25" s="134">
        <f t="shared" si="0"/>
        <v>1583.7699999999998</v>
      </c>
    </row>
    <row r="26" spans="1:7" ht="15" x14ac:dyDescent="0.25">
      <c r="A26" s="68">
        <v>43658</v>
      </c>
      <c r="B26" s="68">
        <v>43658</v>
      </c>
      <c r="C26" s="58" t="s">
        <v>107</v>
      </c>
      <c r="D26" s="58" t="s">
        <v>164</v>
      </c>
      <c r="E26" s="96">
        <v>1.7</v>
      </c>
      <c r="F26" s="58"/>
      <c r="G26" s="134">
        <f t="shared" si="0"/>
        <v>1582.0699999999997</v>
      </c>
    </row>
    <row r="27" spans="1:7" ht="15" x14ac:dyDescent="0.25">
      <c r="A27" s="68">
        <v>43663</v>
      </c>
      <c r="B27" s="68">
        <v>43663</v>
      </c>
      <c r="C27" s="58" t="s">
        <v>130</v>
      </c>
      <c r="D27" s="58" t="s">
        <v>165</v>
      </c>
      <c r="E27" s="96">
        <v>2.75</v>
      </c>
      <c r="F27" s="58"/>
      <c r="G27" s="134">
        <f t="shared" si="0"/>
        <v>1579.3199999999997</v>
      </c>
    </row>
    <row r="28" spans="1:7" ht="15" x14ac:dyDescent="0.25">
      <c r="A28" s="57">
        <v>43669</v>
      </c>
      <c r="B28" s="57">
        <v>43669</v>
      </c>
      <c r="C28" s="58" t="s">
        <v>130</v>
      </c>
      <c r="D28" s="58" t="s">
        <v>166</v>
      </c>
      <c r="E28" s="96">
        <v>6.9</v>
      </c>
      <c r="F28" s="60"/>
      <c r="G28" s="134">
        <f t="shared" si="0"/>
        <v>1572.4199999999996</v>
      </c>
    </row>
    <row r="29" spans="1:7" ht="15" x14ac:dyDescent="0.25">
      <c r="A29" s="57">
        <v>43670</v>
      </c>
      <c r="B29" s="57">
        <v>43670</v>
      </c>
      <c r="C29" s="58" t="s">
        <v>167</v>
      </c>
      <c r="D29" s="58" t="s">
        <v>168</v>
      </c>
      <c r="E29" s="96">
        <v>3.9</v>
      </c>
      <c r="F29" s="60"/>
      <c r="G29" s="134">
        <f t="shared" si="0"/>
        <v>1568.5199999999995</v>
      </c>
    </row>
    <row r="30" spans="1:7" ht="15" x14ac:dyDescent="0.25">
      <c r="A30" s="57">
        <v>43670</v>
      </c>
      <c r="B30" s="57">
        <v>43670</v>
      </c>
      <c r="C30" s="58" t="s">
        <v>169</v>
      </c>
      <c r="D30" s="58" t="s">
        <v>170</v>
      </c>
      <c r="E30" s="96">
        <v>5.75</v>
      </c>
      <c r="F30" s="60"/>
      <c r="G30" s="134">
        <f t="shared" si="0"/>
        <v>1562.7699999999995</v>
      </c>
    </row>
    <row r="31" spans="1:7" ht="15" x14ac:dyDescent="0.25">
      <c r="A31" s="57">
        <v>43657</v>
      </c>
      <c r="B31" s="57">
        <v>43657</v>
      </c>
      <c r="C31" s="58" t="s">
        <v>17</v>
      </c>
      <c r="D31" s="58" t="s">
        <v>171</v>
      </c>
      <c r="E31" s="96">
        <v>2.75</v>
      </c>
      <c r="F31" s="60"/>
      <c r="G31" s="134">
        <f t="shared" si="0"/>
        <v>1560.0199999999995</v>
      </c>
    </row>
    <row r="32" spans="1:7" ht="15" x14ac:dyDescent="0.25">
      <c r="A32" s="57">
        <v>43664</v>
      </c>
      <c r="B32" s="57">
        <v>43664</v>
      </c>
      <c r="C32" s="58" t="s">
        <v>172</v>
      </c>
      <c r="D32" s="58" t="s">
        <v>163</v>
      </c>
      <c r="E32" s="96">
        <v>1</v>
      </c>
      <c r="F32" s="60"/>
      <c r="G32" s="134">
        <f t="shared" si="0"/>
        <v>1559.0199999999995</v>
      </c>
    </row>
    <row r="33" spans="1:7" ht="15" x14ac:dyDescent="0.25">
      <c r="A33" s="57">
        <v>43656</v>
      </c>
      <c r="B33" s="57">
        <v>43656</v>
      </c>
      <c r="C33" s="58" t="s">
        <v>107</v>
      </c>
      <c r="D33" s="58" t="s">
        <v>173</v>
      </c>
      <c r="E33" s="96">
        <v>1.4</v>
      </c>
      <c r="F33" s="60"/>
      <c r="G33" s="134">
        <f t="shared" si="0"/>
        <v>1557.6199999999994</v>
      </c>
    </row>
    <row r="34" spans="1:7" ht="15" x14ac:dyDescent="0.25">
      <c r="A34" s="57">
        <v>43669</v>
      </c>
      <c r="B34" s="57">
        <v>43669</v>
      </c>
      <c r="C34" s="58" t="s">
        <v>60</v>
      </c>
      <c r="D34" s="58" t="s">
        <v>174</v>
      </c>
      <c r="E34" s="96">
        <v>5.3</v>
      </c>
      <c r="F34" s="60"/>
      <c r="G34" s="134">
        <f t="shared" si="0"/>
        <v>1552.3199999999995</v>
      </c>
    </row>
    <row r="35" spans="1:7" ht="15" x14ac:dyDescent="0.25">
      <c r="A35" s="57">
        <v>43669</v>
      </c>
      <c r="B35" s="57">
        <v>43669</v>
      </c>
      <c r="C35" s="58" t="s">
        <v>60</v>
      </c>
      <c r="D35" s="58" t="s">
        <v>174</v>
      </c>
      <c r="E35" s="96">
        <v>5.3</v>
      </c>
      <c r="F35" s="60"/>
      <c r="G35" s="134">
        <f t="shared" si="0"/>
        <v>1547.0199999999995</v>
      </c>
    </row>
    <row r="36" spans="1:7" ht="15" x14ac:dyDescent="0.25">
      <c r="A36" s="57">
        <v>43669</v>
      </c>
      <c r="B36" s="57">
        <v>43669</v>
      </c>
      <c r="C36" s="58" t="s">
        <v>130</v>
      </c>
      <c r="D36" s="58" t="s">
        <v>175</v>
      </c>
      <c r="E36" s="96">
        <v>3.5</v>
      </c>
      <c r="F36" s="58"/>
      <c r="G36" s="134">
        <f t="shared" si="0"/>
        <v>1543.5199999999995</v>
      </c>
    </row>
    <row r="37" spans="1:7" ht="15" x14ac:dyDescent="0.25">
      <c r="A37" s="57">
        <v>43668</v>
      </c>
      <c r="B37" s="57">
        <v>43668</v>
      </c>
      <c r="C37" s="58" t="s">
        <v>176</v>
      </c>
      <c r="D37" s="58" t="s">
        <v>177</v>
      </c>
      <c r="E37" s="96">
        <v>5.2</v>
      </c>
      <c r="F37" s="58"/>
      <c r="G37" s="134">
        <f t="shared" si="0"/>
        <v>1538.3199999999995</v>
      </c>
    </row>
    <row r="38" spans="1:7" ht="15" x14ac:dyDescent="0.25">
      <c r="A38" s="57">
        <v>43668</v>
      </c>
      <c r="B38" s="57">
        <v>43668</v>
      </c>
      <c r="C38" s="58" t="s">
        <v>49</v>
      </c>
      <c r="D38" s="58" t="s">
        <v>178</v>
      </c>
      <c r="E38" s="96">
        <v>5.75</v>
      </c>
      <c r="F38" s="58"/>
      <c r="G38" s="134">
        <f t="shared" si="0"/>
        <v>1532.5699999999995</v>
      </c>
    </row>
    <row r="39" spans="1:7" ht="15" x14ac:dyDescent="0.25">
      <c r="A39" s="57">
        <v>43669</v>
      </c>
      <c r="B39" s="57">
        <v>43669</v>
      </c>
      <c r="C39" s="58" t="s">
        <v>130</v>
      </c>
      <c r="D39" s="58" t="s">
        <v>179</v>
      </c>
      <c r="E39" s="96">
        <v>6.6</v>
      </c>
      <c r="F39" s="58"/>
      <c r="G39" s="134">
        <f t="shared" si="0"/>
        <v>1525.9699999999996</v>
      </c>
    </row>
    <row r="40" spans="1:7" ht="15" x14ac:dyDescent="0.25">
      <c r="A40" s="57">
        <v>43662</v>
      </c>
      <c r="B40" s="57">
        <v>43662</v>
      </c>
      <c r="C40" s="58" t="s">
        <v>107</v>
      </c>
      <c r="D40" s="58" t="s">
        <v>180</v>
      </c>
      <c r="E40" s="96">
        <v>3.3</v>
      </c>
      <c r="F40" s="58"/>
      <c r="G40" s="134">
        <f t="shared" si="0"/>
        <v>1522.6699999999996</v>
      </c>
    </row>
    <row r="41" spans="1:7" ht="15" x14ac:dyDescent="0.25">
      <c r="A41" s="57">
        <v>43669</v>
      </c>
      <c r="B41" s="57">
        <v>43669</v>
      </c>
      <c r="C41" s="58" t="s">
        <v>181</v>
      </c>
      <c r="D41" s="58" t="s">
        <v>182</v>
      </c>
      <c r="E41" s="96">
        <v>3.95</v>
      </c>
      <c r="F41" s="58"/>
      <c r="G41" s="134">
        <f t="shared" si="0"/>
        <v>1518.7199999999996</v>
      </c>
    </row>
    <row r="42" spans="1:7" ht="15" x14ac:dyDescent="0.25">
      <c r="A42" s="57">
        <v>43669</v>
      </c>
      <c r="B42" s="57">
        <v>43669</v>
      </c>
      <c r="C42" s="58" t="s">
        <v>181</v>
      </c>
      <c r="D42" s="58" t="s">
        <v>182</v>
      </c>
      <c r="E42" s="96">
        <v>3.95</v>
      </c>
      <c r="F42" s="58"/>
      <c r="G42" s="134">
        <f t="shared" si="0"/>
        <v>1514.7699999999995</v>
      </c>
    </row>
    <row r="43" spans="1:7" ht="15" x14ac:dyDescent="0.25">
      <c r="A43" s="57">
        <v>43669</v>
      </c>
      <c r="B43" s="57">
        <v>43669</v>
      </c>
      <c r="C43" s="58" t="s">
        <v>183</v>
      </c>
      <c r="D43" s="58" t="s">
        <v>182</v>
      </c>
      <c r="E43" s="96">
        <v>21.15</v>
      </c>
      <c r="F43" s="58"/>
      <c r="G43" s="134">
        <f t="shared" si="0"/>
        <v>1493.6199999999994</v>
      </c>
    </row>
    <row r="44" spans="1:7" ht="15" x14ac:dyDescent="0.25">
      <c r="A44" s="57">
        <v>43669</v>
      </c>
      <c r="B44" s="57">
        <v>43669</v>
      </c>
      <c r="C44" s="58" t="s">
        <v>60</v>
      </c>
      <c r="D44" s="58" t="s">
        <v>182</v>
      </c>
      <c r="E44" s="96">
        <v>21.15</v>
      </c>
      <c r="F44" s="58"/>
      <c r="G44" s="134">
        <f t="shared" si="0"/>
        <v>1472.4699999999993</v>
      </c>
    </row>
    <row r="45" spans="1:7" ht="15" x14ac:dyDescent="0.25">
      <c r="A45" s="57">
        <v>43667</v>
      </c>
      <c r="B45" s="57">
        <v>43667</v>
      </c>
      <c r="C45" s="58" t="s">
        <v>56</v>
      </c>
      <c r="D45" s="58" t="s">
        <v>184</v>
      </c>
      <c r="E45" s="96">
        <v>6.2</v>
      </c>
      <c r="F45" s="58"/>
      <c r="G45" s="134">
        <f t="shared" si="0"/>
        <v>1466.2699999999993</v>
      </c>
    </row>
    <row r="46" spans="1:7" ht="15" x14ac:dyDescent="0.25">
      <c r="A46" s="57">
        <v>43672</v>
      </c>
      <c r="B46" s="57">
        <v>43672</v>
      </c>
      <c r="C46" s="58" t="s">
        <v>130</v>
      </c>
      <c r="D46" s="95" t="s">
        <v>185</v>
      </c>
      <c r="E46" s="96">
        <v>8.6999999999999993</v>
      </c>
      <c r="F46" s="58"/>
      <c r="G46" s="134">
        <f t="shared" si="0"/>
        <v>1457.5699999999993</v>
      </c>
    </row>
    <row r="47" spans="1:7" ht="15" x14ac:dyDescent="0.25">
      <c r="A47" s="57">
        <v>43674</v>
      </c>
      <c r="B47" s="57">
        <v>43674</v>
      </c>
      <c r="C47" s="58" t="s">
        <v>186</v>
      </c>
      <c r="D47" s="95" t="s">
        <v>187</v>
      </c>
      <c r="E47" s="96">
        <v>2.5</v>
      </c>
      <c r="F47" s="58"/>
      <c r="G47" s="134">
        <f t="shared" si="0"/>
        <v>1455.0699999999993</v>
      </c>
    </row>
    <row r="48" spans="1:7" ht="15" x14ac:dyDescent="0.25">
      <c r="A48" s="57">
        <v>43671</v>
      </c>
      <c r="B48" s="57">
        <v>43672</v>
      </c>
      <c r="C48" s="58" t="s">
        <v>188</v>
      </c>
      <c r="D48" s="58" t="s">
        <v>189</v>
      </c>
      <c r="E48" s="96">
        <v>7.2</v>
      </c>
      <c r="F48" s="58"/>
      <c r="G48" s="134">
        <f t="shared" si="0"/>
        <v>1447.8699999999992</v>
      </c>
    </row>
    <row r="49" spans="1:7" ht="15" x14ac:dyDescent="0.25">
      <c r="A49" s="57">
        <v>43672</v>
      </c>
      <c r="B49" s="57">
        <v>43673</v>
      </c>
      <c r="C49" s="58" t="s">
        <v>58</v>
      </c>
      <c r="D49" s="58" t="s">
        <v>58</v>
      </c>
      <c r="E49" s="96">
        <v>2.85</v>
      </c>
      <c r="F49" s="58"/>
      <c r="G49" s="134">
        <f t="shared" si="0"/>
        <v>1445.0199999999993</v>
      </c>
    </row>
    <row r="50" spans="1:7" ht="15" x14ac:dyDescent="0.25">
      <c r="A50" s="57">
        <v>43673</v>
      </c>
      <c r="B50" s="57">
        <v>43672</v>
      </c>
      <c r="C50" s="58" t="s">
        <v>109</v>
      </c>
      <c r="D50" s="58" t="s">
        <v>190</v>
      </c>
      <c r="E50" s="96">
        <v>3.15</v>
      </c>
      <c r="F50" s="58"/>
      <c r="G50" s="134">
        <f t="shared" si="0"/>
        <v>1441.8699999999992</v>
      </c>
    </row>
    <row r="51" spans="1:7" ht="15" x14ac:dyDescent="0.25">
      <c r="A51" s="57">
        <v>43672</v>
      </c>
      <c r="B51" s="57">
        <v>43675</v>
      </c>
      <c r="C51" s="58" t="s">
        <v>191</v>
      </c>
      <c r="D51" s="58" t="s">
        <v>192</v>
      </c>
      <c r="E51" s="96">
        <v>13.5</v>
      </c>
      <c r="F51" s="58"/>
      <c r="G51" s="134">
        <f t="shared" si="0"/>
        <v>1428.3699999999992</v>
      </c>
    </row>
    <row r="52" spans="1:7" ht="15" x14ac:dyDescent="0.25">
      <c r="A52" s="57">
        <v>43675</v>
      </c>
      <c r="B52" s="57">
        <v>43675</v>
      </c>
      <c r="C52" s="58" t="s">
        <v>130</v>
      </c>
      <c r="D52" s="58" t="s">
        <v>193</v>
      </c>
      <c r="E52" s="96">
        <v>5.35</v>
      </c>
      <c r="F52" s="58"/>
      <c r="G52" s="134">
        <f t="shared" si="0"/>
        <v>1423.0199999999993</v>
      </c>
    </row>
    <row r="53" spans="1:7" ht="15" x14ac:dyDescent="0.25">
      <c r="A53" s="57">
        <v>43675</v>
      </c>
      <c r="B53" s="57">
        <v>43657</v>
      </c>
      <c r="C53" s="58" t="s">
        <v>43</v>
      </c>
      <c r="D53" s="58" t="s">
        <v>194</v>
      </c>
      <c r="E53" s="96">
        <v>1.95</v>
      </c>
      <c r="F53" s="58"/>
      <c r="G53" s="134">
        <f t="shared" si="0"/>
        <v>1421.0699999999993</v>
      </c>
    </row>
    <row r="54" spans="1:7" ht="15" x14ac:dyDescent="0.25">
      <c r="A54" s="57">
        <v>43657</v>
      </c>
      <c r="B54" s="57">
        <v>43661</v>
      </c>
      <c r="C54" s="58" t="s">
        <v>195</v>
      </c>
      <c r="D54" s="58" t="s">
        <v>196</v>
      </c>
      <c r="E54" s="96">
        <v>3.45</v>
      </c>
      <c r="F54" s="58"/>
      <c r="G54" s="134">
        <f t="shared" si="0"/>
        <v>1417.6199999999992</v>
      </c>
    </row>
    <row r="55" spans="1:7" ht="15" x14ac:dyDescent="0.25">
      <c r="A55" s="57">
        <v>43661</v>
      </c>
      <c r="B55" s="57">
        <v>43676</v>
      </c>
      <c r="C55" s="58" t="s">
        <v>48</v>
      </c>
      <c r="D55" s="58" t="s">
        <v>7</v>
      </c>
      <c r="E55" s="96">
        <v>10.4</v>
      </c>
      <c r="F55" s="58"/>
      <c r="G55" s="134">
        <f t="shared" si="0"/>
        <v>1407.2199999999991</v>
      </c>
    </row>
    <row r="56" spans="1:7" ht="15" x14ac:dyDescent="0.25">
      <c r="A56" s="57">
        <v>43676</v>
      </c>
      <c r="B56" s="57">
        <v>43676</v>
      </c>
      <c r="C56" s="58" t="s">
        <v>197</v>
      </c>
      <c r="D56" s="58" t="s">
        <v>198</v>
      </c>
      <c r="E56" s="96">
        <v>4.0999999999999996</v>
      </c>
      <c r="F56" s="58"/>
      <c r="G56" s="134">
        <f t="shared" si="0"/>
        <v>1403.1199999999992</v>
      </c>
    </row>
    <row r="57" spans="1:7" ht="15" x14ac:dyDescent="0.25">
      <c r="A57" s="57">
        <v>43676</v>
      </c>
      <c r="B57" s="130">
        <v>43677</v>
      </c>
      <c r="C57" s="58" t="s">
        <v>199</v>
      </c>
      <c r="D57" s="58" t="s">
        <v>200</v>
      </c>
      <c r="E57" s="96">
        <v>3</v>
      </c>
      <c r="F57" s="58"/>
      <c r="G57" s="134">
        <f t="shared" si="0"/>
        <v>1400.1199999999992</v>
      </c>
    </row>
    <row r="58" spans="1:7" ht="15" x14ac:dyDescent="0.25">
      <c r="A58" s="129">
        <v>43677</v>
      </c>
      <c r="B58" s="130">
        <v>43677</v>
      </c>
      <c r="C58" s="58" t="s">
        <v>87</v>
      </c>
      <c r="D58" s="58" t="s">
        <v>33</v>
      </c>
      <c r="E58" s="96">
        <v>3.75</v>
      </c>
      <c r="F58" s="131"/>
      <c r="G58" s="134">
        <f t="shared" si="0"/>
        <v>1396.3699999999992</v>
      </c>
    </row>
    <row r="59" spans="1:7" ht="15" x14ac:dyDescent="0.25">
      <c r="A59" s="129">
        <v>43677</v>
      </c>
      <c r="B59" s="130">
        <v>43678</v>
      </c>
      <c r="C59" s="58" t="s">
        <v>130</v>
      </c>
      <c r="D59" s="58" t="s">
        <v>201</v>
      </c>
      <c r="E59" s="96">
        <v>4.0999999999999996</v>
      </c>
      <c r="F59" s="131"/>
      <c r="G59" s="134">
        <f t="shared" si="0"/>
        <v>1392.2699999999993</v>
      </c>
    </row>
    <row r="60" spans="1:7" ht="15" x14ac:dyDescent="0.25">
      <c r="A60" s="129">
        <v>43678</v>
      </c>
      <c r="B60" s="130">
        <v>43676</v>
      </c>
      <c r="C60" s="58" t="s">
        <v>17</v>
      </c>
      <c r="D60" s="58" t="s">
        <v>202</v>
      </c>
      <c r="E60" s="96">
        <v>6.85</v>
      </c>
      <c r="F60" s="131"/>
      <c r="G60" s="134">
        <f t="shared" si="0"/>
        <v>1385.4199999999994</v>
      </c>
    </row>
    <row r="61" spans="1:7" ht="15" x14ac:dyDescent="0.25">
      <c r="A61" s="129">
        <v>43676</v>
      </c>
      <c r="B61" s="130">
        <v>43675</v>
      </c>
      <c r="C61" s="58" t="s">
        <v>203</v>
      </c>
      <c r="D61" s="58" t="s">
        <v>204</v>
      </c>
      <c r="E61" s="96">
        <v>3.35</v>
      </c>
      <c r="F61" s="131"/>
      <c r="G61" s="134">
        <f t="shared" si="0"/>
        <v>1382.0699999999995</v>
      </c>
    </row>
    <row r="62" spans="1:7" ht="15" x14ac:dyDescent="0.25">
      <c r="A62" s="129">
        <v>43675</v>
      </c>
      <c r="B62" s="130">
        <v>43676</v>
      </c>
      <c r="C62" s="58" t="s">
        <v>96</v>
      </c>
      <c r="D62" s="58" t="s">
        <v>205</v>
      </c>
      <c r="E62" s="96">
        <v>5</v>
      </c>
      <c r="F62" s="131"/>
      <c r="G62" s="134">
        <f t="shared" si="0"/>
        <v>1377.0699999999995</v>
      </c>
    </row>
    <row r="63" spans="1:7" ht="15" x14ac:dyDescent="0.25">
      <c r="A63" s="129">
        <v>43676</v>
      </c>
      <c r="B63" s="130">
        <v>43677</v>
      </c>
      <c r="C63" s="58" t="s">
        <v>87</v>
      </c>
      <c r="D63" s="58" t="s">
        <v>132</v>
      </c>
      <c r="E63" s="96">
        <v>11.35</v>
      </c>
      <c r="F63" s="131"/>
      <c r="G63" s="134">
        <f t="shared" si="0"/>
        <v>1365.7199999999996</v>
      </c>
    </row>
    <row r="64" spans="1:7" ht="15" x14ac:dyDescent="0.25">
      <c r="A64" s="129">
        <v>43677</v>
      </c>
      <c r="B64" s="130">
        <v>43677</v>
      </c>
      <c r="C64" s="58" t="s">
        <v>208</v>
      </c>
      <c r="D64" s="58" t="s">
        <v>209</v>
      </c>
      <c r="E64" s="96">
        <v>1.45</v>
      </c>
      <c r="F64" s="131"/>
      <c r="G64" s="134">
        <f t="shared" si="0"/>
        <v>1364.2699999999995</v>
      </c>
    </row>
    <row r="65" spans="1:7" ht="15" x14ac:dyDescent="0.25">
      <c r="A65" s="129">
        <v>43677</v>
      </c>
      <c r="B65" s="130">
        <v>43676</v>
      </c>
      <c r="C65" s="58" t="s">
        <v>107</v>
      </c>
      <c r="D65" s="58" t="s">
        <v>206</v>
      </c>
      <c r="E65" s="96">
        <v>1</v>
      </c>
      <c r="F65" s="131"/>
      <c r="G65" s="134">
        <f t="shared" si="0"/>
        <v>1363.2699999999995</v>
      </c>
    </row>
    <row r="66" spans="1:7" ht="15" x14ac:dyDescent="0.25">
      <c r="A66" s="129">
        <v>43676</v>
      </c>
      <c r="B66" s="130">
        <v>43675</v>
      </c>
      <c r="C66" s="58" t="s">
        <v>210</v>
      </c>
      <c r="D66" s="58" t="s">
        <v>211</v>
      </c>
      <c r="E66" s="96">
        <v>5.8</v>
      </c>
      <c r="F66" s="131"/>
      <c r="G66" s="134">
        <f t="shared" si="0"/>
        <v>1357.4699999999996</v>
      </c>
    </row>
    <row r="67" spans="1:7" ht="15" x14ac:dyDescent="0.25">
      <c r="A67" s="129">
        <v>43675</v>
      </c>
      <c r="B67" s="130">
        <v>43678</v>
      </c>
      <c r="C67" s="58" t="s">
        <v>212</v>
      </c>
      <c r="D67" s="58" t="s">
        <v>207</v>
      </c>
      <c r="E67" s="96">
        <v>3.1</v>
      </c>
      <c r="F67" s="131"/>
      <c r="G67" s="134">
        <f t="shared" si="0"/>
        <v>1354.3699999999997</v>
      </c>
    </row>
    <row r="68" spans="1:7" ht="15" x14ac:dyDescent="0.25">
      <c r="A68" s="129">
        <v>43678</v>
      </c>
      <c r="B68" s="130">
        <v>43677</v>
      </c>
      <c r="C68" s="58" t="s">
        <v>213</v>
      </c>
      <c r="D68" s="58" t="s">
        <v>214</v>
      </c>
      <c r="E68" s="96">
        <v>6.15</v>
      </c>
      <c r="F68" s="131"/>
      <c r="G68" s="134">
        <f t="shared" si="0"/>
        <v>1348.2199999999996</v>
      </c>
    </row>
    <row r="69" spans="1:7" ht="15" x14ac:dyDescent="0.25">
      <c r="A69" s="129">
        <v>43677</v>
      </c>
      <c r="B69" s="130">
        <v>43678</v>
      </c>
      <c r="C69" s="58" t="s">
        <v>17</v>
      </c>
      <c r="D69" s="58" t="s">
        <v>215</v>
      </c>
      <c r="E69" s="96">
        <v>4.7</v>
      </c>
      <c r="F69" s="131"/>
      <c r="G69" s="134">
        <f t="shared" si="0"/>
        <v>1343.5199999999995</v>
      </c>
    </row>
    <row r="70" spans="1:7" ht="15" x14ac:dyDescent="0.25">
      <c r="A70" s="129">
        <v>43678</v>
      </c>
      <c r="B70" s="130">
        <v>43671</v>
      </c>
      <c r="C70" s="58" t="s">
        <v>107</v>
      </c>
      <c r="D70" s="58" t="s">
        <v>216</v>
      </c>
      <c r="E70" s="96">
        <v>1.1000000000000001</v>
      </c>
      <c r="F70" s="131"/>
      <c r="G70" s="134">
        <f t="shared" si="0"/>
        <v>1342.4199999999996</v>
      </c>
    </row>
    <row r="71" spans="1:7" ht="15" x14ac:dyDescent="0.25">
      <c r="A71" s="129">
        <v>43671</v>
      </c>
      <c r="B71" s="130">
        <v>43694</v>
      </c>
      <c r="C71" s="58" t="s">
        <v>217</v>
      </c>
      <c r="D71" s="58" t="s">
        <v>218</v>
      </c>
      <c r="E71" s="96">
        <v>0.65</v>
      </c>
      <c r="F71" s="131"/>
      <c r="G71" s="134">
        <f t="shared" ref="G71:G134" si="1">G70-E71</f>
        <v>1341.7699999999995</v>
      </c>
    </row>
    <row r="72" spans="1:7" ht="15" x14ac:dyDescent="0.25">
      <c r="A72" s="129">
        <v>43694</v>
      </c>
      <c r="B72" s="130">
        <v>43696</v>
      </c>
      <c r="C72" s="58" t="s">
        <v>219</v>
      </c>
      <c r="D72" s="58" t="s">
        <v>218</v>
      </c>
      <c r="E72" s="96">
        <v>26</v>
      </c>
      <c r="F72" s="131"/>
      <c r="G72" s="134">
        <f t="shared" si="1"/>
        <v>1315.7699999999995</v>
      </c>
    </row>
    <row r="73" spans="1:7" ht="15" x14ac:dyDescent="0.25">
      <c r="A73" s="129">
        <v>43696</v>
      </c>
      <c r="B73" s="130">
        <v>43695</v>
      </c>
      <c r="C73" s="58" t="s">
        <v>220</v>
      </c>
      <c r="D73" s="58" t="s">
        <v>218</v>
      </c>
      <c r="E73" s="96">
        <v>10.3</v>
      </c>
      <c r="F73" s="131"/>
      <c r="G73" s="134">
        <f t="shared" si="1"/>
        <v>1305.4699999999996</v>
      </c>
    </row>
    <row r="74" spans="1:7" ht="15" x14ac:dyDescent="0.25">
      <c r="A74" s="129">
        <v>43695</v>
      </c>
      <c r="B74" s="130">
        <v>43694</v>
      </c>
      <c r="C74" s="58" t="s">
        <v>221</v>
      </c>
      <c r="D74" s="58" t="s">
        <v>218</v>
      </c>
      <c r="E74" s="96">
        <v>5.6</v>
      </c>
      <c r="F74" s="131"/>
      <c r="G74" s="134">
        <f t="shared" si="1"/>
        <v>1299.8699999999997</v>
      </c>
    </row>
    <row r="75" spans="1:7" ht="15" x14ac:dyDescent="0.25">
      <c r="A75" s="129">
        <v>43694</v>
      </c>
      <c r="B75" s="130">
        <v>43696</v>
      </c>
      <c r="C75" s="58" t="s">
        <v>221</v>
      </c>
      <c r="D75" s="58" t="s">
        <v>218</v>
      </c>
      <c r="E75" s="96">
        <v>5.6</v>
      </c>
      <c r="F75" s="58"/>
      <c r="G75" s="134">
        <f t="shared" si="1"/>
        <v>1294.2699999999998</v>
      </c>
    </row>
    <row r="76" spans="1:7" ht="15" x14ac:dyDescent="0.25">
      <c r="A76" s="129">
        <v>43696</v>
      </c>
      <c r="B76" s="130">
        <v>43695</v>
      </c>
      <c r="C76" s="58" t="s">
        <v>221</v>
      </c>
      <c r="D76" s="58" t="s">
        <v>218</v>
      </c>
      <c r="E76" s="96">
        <v>10.9</v>
      </c>
      <c r="F76" s="58"/>
      <c r="G76" s="134">
        <f t="shared" si="1"/>
        <v>1283.3699999999997</v>
      </c>
    </row>
    <row r="77" spans="1:7" ht="15" x14ac:dyDescent="0.25">
      <c r="A77" s="129">
        <v>43695</v>
      </c>
      <c r="B77" s="130">
        <v>43696</v>
      </c>
      <c r="C77" s="58" t="s">
        <v>87</v>
      </c>
      <c r="D77" s="58" t="s">
        <v>222</v>
      </c>
      <c r="E77" s="96">
        <v>10.95</v>
      </c>
      <c r="F77" s="58"/>
      <c r="G77" s="134">
        <f t="shared" si="1"/>
        <v>1272.4199999999996</v>
      </c>
    </row>
    <row r="78" spans="1:7" ht="15" x14ac:dyDescent="0.25">
      <c r="A78" s="129">
        <v>43696</v>
      </c>
      <c r="B78" s="130">
        <v>43691</v>
      </c>
      <c r="C78" s="58" t="s">
        <v>17</v>
      </c>
      <c r="D78" s="58" t="s">
        <v>223</v>
      </c>
      <c r="E78" s="96">
        <v>4.4000000000000004</v>
      </c>
      <c r="F78" s="58"/>
      <c r="G78" s="134">
        <f t="shared" si="1"/>
        <v>1268.0199999999995</v>
      </c>
    </row>
    <row r="79" spans="1:7" ht="15" x14ac:dyDescent="0.25">
      <c r="A79" s="129">
        <v>43691</v>
      </c>
      <c r="B79" s="130">
        <v>43692</v>
      </c>
      <c r="C79" s="58" t="s">
        <v>224</v>
      </c>
      <c r="D79" s="58" t="s">
        <v>115</v>
      </c>
      <c r="E79" s="96">
        <v>1.2</v>
      </c>
      <c r="F79" s="58"/>
      <c r="G79" s="134">
        <f t="shared" si="1"/>
        <v>1266.8199999999995</v>
      </c>
    </row>
    <row r="80" spans="1:7" ht="15" x14ac:dyDescent="0.25">
      <c r="A80" s="129">
        <v>43692</v>
      </c>
      <c r="B80" s="130">
        <v>43691</v>
      </c>
      <c r="C80" s="58" t="s">
        <v>107</v>
      </c>
      <c r="D80" s="58" t="s">
        <v>225</v>
      </c>
      <c r="E80" s="96">
        <v>1.35</v>
      </c>
      <c r="F80" s="58"/>
      <c r="G80" s="134">
        <f t="shared" si="1"/>
        <v>1265.4699999999996</v>
      </c>
    </row>
    <row r="81" spans="1:7" ht="15" x14ac:dyDescent="0.25">
      <c r="A81" s="129">
        <v>43691</v>
      </c>
      <c r="B81" s="130">
        <v>43691</v>
      </c>
      <c r="C81" s="58" t="s">
        <v>87</v>
      </c>
      <c r="D81" s="58" t="s">
        <v>132</v>
      </c>
      <c r="E81" s="96">
        <v>1.2</v>
      </c>
      <c r="F81" s="58"/>
      <c r="G81" s="134">
        <f t="shared" si="1"/>
        <v>1264.2699999999995</v>
      </c>
    </row>
    <row r="82" spans="1:7" ht="15" x14ac:dyDescent="0.25">
      <c r="A82" s="129">
        <v>43691</v>
      </c>
      <c r="B82" s="130">
        <v>43695</v>
      </c>
      <c r="C82" s="58" t="s">
        <v>43</v>
      </c>
      <c r="D82" s="58" t="s">
        <v>226</v>
      </c>
      <c r="E82" s="96">
        <v>5.3</v>
      </c>
      <c r="F82" s="58"/>
      <c r="G82" s="134">
        <f t="shared" si="1"/>
        <v>1258.9699999999996</v>
      </c>
    </row>
    <row r="83" spans="1:7" ht="15" x14ac:dyDescent="0.25">
      <c r="A83" s="129">
        <v>43695</v>
      </c>
      <c r="B83" s="130">
        <v>43695</v>
      </c>
      <c r="C83" s="58" t="s">
        <v>43</v>
      </c>
      <c r="D83" s="58" t="s">
        <v>226</v>
      </c>
      <c r="E83" s="96">
        <v>5.3</v>
      </c>
      <c r="F83" s="58"/>
      <c r="G83" s="134">
        <f t="shared" si="1"/>
        <v>1253.6699999999996</v>
      </c>
    </row>
    <row r="84" spans="1:7" ht="15" x14ac:dyDescent="0.25">
      <c r="A84" s="129">
        <v>43695</v>
      </c>
      <c r="B84" s="130">
        <v>43692</v>
      </c>
      <c r="C84" s="58" t="s">
        <v>43</v>
      </c>
      <c r="D84" s="58" t="s">
        <v>227</v>
      </c>
      <c r="E84" s="96">
        <v>5.3</v>
      </c>
      <c r="F84" s="58"/>
      <c r="G84" s="134">
        <f t="shared" si="1"/>
        <v>1248.3699999999997</v>
      </c>
    </row>
    <row r="85" spans="1:7" ht="15" x14ac:dyDescent="0.25">
      <c r="A85" s="129">
        <v>43692</v>
      </c>
      <c r="B85" s="130">
        <v>43692</v>
      </c>
      <c r="C85" s="58" t="s">
        <v>43</v>
      </c>
      <c r="D85" s="58" t="s">
        <v>227</v>
      </c>
      <c r="E85" s="96">
        <v>2.0499999999999998</v>
      </c>
      <c r="F85" s="58"/>
      <c r="G85" s="134">
        <f t="shared" si="1"/>
        <v>1246.3199999999997</v>
      </c>
    </row>
    <row r="86" spans="1:7" ht="15" x14ac:dyDescent="0.25">
      <c r="A86" s="129">
        <v>43692</v>
      </c>
      <c r="B86" s="130">
        <v>43685</v>
      </c>
      <c r="C86" s="58" t="s">
        <v>107</v>
      </c>
      <c r="D86" s="58" t="s">
        <v>228</v>
      </c>
      <c r="E86" s="96">
        <v>1</v>
      </c>
      <c r="F86" s="58"/>
      <c r="G86" s="134">
        <f t="shared" si="1"/>
        <v>1245.3199999999997</v>
      </c>
    </row>
    <row r="87" spans="1:7" ht="15" x14ac:dyDescent="0.25">
      <c r="A87" s="129">
        <v>43685</v>
      </c>
      <c r="B87" s="130">
        <v>43687</v>
      </c>
      <c r="C87" s="58" t="s">
        <v>17</v>
      </c>
      <c r="D87" s="58" t="s">
        <v>229</v>
      </c>
      <c r="E87" s="96">
        <v>2.0499999999999998</v>
      </c>
      <c r="F87" s="58"/>
      <c r="G87" s="134">
        <f t="shared" si="1"/>
        <v>1243.2699999999998</v>
      </c>
    </row>
    <row r="88" spans="1:7" ht="15" x14ac:dyDescent="0.25">
      <c r="A88" s="129">
        <v>43687</v>
      </c>
      <c r="B88" s="130">
        <v>43689</v>
      </c>
      <c r="C88" s="58" t="s">
        <v>43</v>
      </c>
      <c r="D88" s="58" t="s">
        <v>230</v>
      </c>
      <c r="E88" s="96">
        <v>5.3</v>
      </c>
      <c r="F88" s="58"/>
      <c r="G88" s="134">
        <f t="shared" si="1"/>
        <v>1237.9699999999998</v>
      </c>
    </row>
    <row r="89" spans="1:7" ht="15" x14ac:dyDescent="0.25">
      <c r="A89" s="129">
        <v>43689</v>
      </c>
      <c r="B89" s="130">
        <v>43686</v>
      </c>
      <c r="C89" s="58" t="s">
        <v>231</v>
      </c>
      <c r="D89" s="58" t="s">
        <v>117</v>
      </c>
      <c r="E89" s="96">
        <v>4</v>
      </c>
      <c r="F89" s="58"/>
      <c r="G89" s="134">
        <f t="shared" si="1"/>
        <v>1233.9699999999998</v>
      </c>
    </row>
    <row r="90" spans="1:7" ht="15" x14ac:dyDescent="0.25">
      <c r="A90" s="129">
        <v>43686</v>
      </c>
      <c r="B90" s="130">
        <v>43689</v>
      </c>
      <c r="C90" s="58" t="s">
        <v>43</v>
      </c>
      <c r="D90" s="58" t="s">
        <v>230</v>
      </c>
      <c r="E90" s="96">
        <v>5.3</v>
      </c>
      <c r="F90" s="58"/>
      <c r="G90" s="134">
        <f t="shared" si="1"/>
        <v>1228.6699999999998</v>
      </c>
    </row>
    <row r="91" spans="1:7" ht="15" x14ac:dyDescent="0.25">
      <c r="A91" s="129">
        <v>43689</v>
      </c>
      <c r="B91" s="130">
        <v>43689</v>
      </c>
      <c r="C91" s="58" t="s">
        <v>232</v>
      </c>
      <c r="D91" s="58" t="s">
        <v>233</v>
      </c>
      <c r="E91" s="96">
        <v>1.1499999999999999</v>
      </c>
      <c r="F91" s="58"/>
      <c r="G91" s="134">
        <f t="shared" si="1"/>
        <v>1227.5199999999998</v>
      </c>
    </row>
    <row r="92" spans="1:7" ht="15" x14ac:dyDescent="0.25">
      <c r="A92" s="129">
        <v>43689</v>
      </c>
      <c r="B92" s="130">
        <v>43690</v>
      </c>
      <c r="C92" s="58" t="s">
        <v>234</v>
      </c>
      <c r="D92" s="58" t="s">
        <v>235</v>
      </c>
      <c r="E92" s="96">
        <v>0.85</v>
      </c>
      <c r="F92" s="58"/>
      <c r="G92" s="134">
        <f t="shared" si="1"/>
        <v>1226.6699999999998</v>
      </c>
    </row>
    <row r="93" spans="1:7" ht="15" x14ac:dyDescent="0.25">
      <c r="A93" s="129">
        <v>43690</v>
      </c>
      <c r="B93" s="130">
        <v>43690</v>
      </c>
      <c r="C93" s="58" t="s">
        <v>107</v>
      </c>
      <c r="D93" s="58" t="s">
        <v>236</v>
      </c>
      <c r="E93" s="96">
        <v>1.5</v>
      </c>
      <c r="F93" s="58"/>
      <c r="G93" s="134">
        <f t="shared" si="1"/>
        <v>1225.1699999999998</v>
      </c>
    </row>
    <row r="94" spans="1:7" ht="15" x14ac:dyDescent="0.25">
      <c r="A94" s="129">
        <v>43690</v>
      </c>
      <c r="B94" s="130">
        <v>43690</v>
      </c>
      <c r="C94" s="58" t="s">
        <v>107</v>
      </c>
      <c r="D94" s="58" t="s">
        <v>237</v>
      </c>
      <c r="E94" s="96">
        <v>1</v>
      </c>
      <c r="F94" s="58"/>
      <c r="G94" s="134">
        <f t="shared" si="1"/>
        <v>1224.1699999999998</v>
      </c>
    </row>
    <row r="95" spans="1:7" ht="15" x14ac:dyDescent="0.25">
      <c r="A95" s="129">
        <v>43690</v>
      </c>
      <c r="B95" s="130">
        <v>43690</v>
      </c>
      <c r="C95" s="58" t="s">
        <v>130</v>
      </c>
      <c r="D95" s="58" t="s">
        <v>7</v>
      </c>
      <c r="E95" s="96">
        <v>4.0999999999999996</v>
      </c>
      <c r="F95" s="58"/>
      <c r="G95" s="134">
        <f t="shared" si="1"/>
        <v>1220.07</v>
      </c>
    </row>
    <row r="96" spans="1:7" ht="15" x14ac:dyDescent="0.25">
      <c r="A96" s="129">
        <v>43690</v>
      </c>
      <c r="B96" s="130">
        <v>43690</v>
      </c>
      <c r="C96" s="58" t="s">
        <v>60</v>
      </c>
      <c r="D96" s="58" t="s">
        <v>238</v>
      </c>
      <c r="E96" s="96">
        <v>5.3</v>
      </c>
      <c r="F96" s="58"/>
      <c r="G96" s="134">
        <f t="shared" si="1"/>
        <v>1214.77</v>
      </c>
    </row>
    <row r="97" spans="1:7" ht="15" x14ac:dyDescent="0.25">
      <c r="A97" s="129">
        <v>43690</v>
      </c>
      <c r="B97" s="130">
        <v>43690</v>
      </c>
      <c r="C97" s="58" t="s">
        <v>60</v>
      </c>
      <c r="D97" s="58" t="s">
        <v>238</v>
      </c>
      <c r="E97" s="96">
        <v>5.3</v>
      </c>
      <c r="F97" s="58"/>
      <c r="G97" s="134">
        <f t="shared" si="1"/>
        <v>1209.47</v>
      </c>
    </row>
    <row r="98" spans="1:7" ht="15" x14ac:dyDescent="0.25">
      <c r="A98" s="129">
        <v>43690</v>
      </c>
      <c r="B98" s="130">
        <v>43690</v>
      </c>
      <c r="C98" s="58" t="s">
        <v>60</v>
      </c>
      <c r="D98" s="58" t="s">
        <v>239</v>
      </c>
      <c r="E98" s="96">
        <v>9.3000000000000007</v>
      </c>
      <c r="F98" s="58"/>
      <c r="G98" s="134">
        <f t="shared" si="1"/>
        <v>1200.17</v>
      </c>
    </row>
    <row r="99" spans="1:7" ht="15" x14ac:dyDescent="0.25">
      <c r="A99" s="129">
        <v>43690</v>
      </c>
      <c r="B99" s="130">
        <v>43690</v>
      </c>
      <c r="C99" s="58" t="s">
        <v>60</v>
      </c>
      <c r="D99" s="58" t="s">
        <v>239</v>
      </c>
      <c r="E99" s="96">
        <v>6.1</v>
      </c>
      <c r="F99" s="58"/>
      <c r="G99" s="134">
        <f t="shared" si="1"/>
        <v>1194.0700000000002</v>
      </c>
    </row>
    <row r="100" spans="1:7" ht="15" x14ac:dyDescent="0.25">
      <c r="A100" s="129">
        <v>43690</v>
      </c>
      <c r="B100" s="130">
        <v>43690</v>
      </c>
      <c r="C100" s="58" t="s">
        <v>60</v>
      </c>
      <c r="D100" s="58" t="s">
        <v>240</v>
      </c>
      <c r="E100" s="96">
        <v>14</v>
      </c>
      <c r="F100" s="58"/>
      <c r="G100" s="134">
        <f t="shared" si="1"/>
        <v>1180.0700000000002</v>
      </c>
    </row>
    <row r="101" spans="1:7" ht="15" x14ac:dyDescent="0.25">
      <c r="A101" s="129">
        <v>43690</v>
      </c>
      <c r="B101" s="130">
        <v>43690</v>
      </c>
      <c r="C101" s="58" t="s">
        <v>60</v>
      </c>
      <c r="D101" s="58" t="s">
        <v>240</v>
      </c>
      <c r="E101" s="96">
        <v>7.05</v>
      </c>
      <c r="F101" s="58"/>
      <c r="G101" s="134">
        <f t="shared" si="1"/>
        <v>1173.0200000000002</v>
      </c>
    </row>
    <row r="102" spans="1:7" ht="15" x14ac:dyDescent="0.25">
      <c r="A102" s="129">
        <v>43690</v>
      </c>
      <c r="B102" s="130">
        <v>43690</v>
      </c>
      <c r="C102" s="58" t="s">
        <v>130</v>
      </c>
      <c r="D102" s="58" t="s">
        <v>37</v>
      </c>
      <c r="E102" s="96">
        <v>1.55</v>
      </c>
      <c r="F102" s="58"/>
      <c r="G102" s="134">
        <f t="shared" si="1"/>
        <v>1171.4700000000003</v>
      </c>
    </row>
    <row r="103" spans="1:7" ht="15" x14ac:dyDescent="0.25">
      <c r="A103" s="129">
        <v>43690</v>
      </c>
      <c r="B103" s="130">
        <v>43691</v>
      </c>
      <c r="C103" s="58" t="s">
        <v>199</v>
      </c>
      <c r="D103" s="58" t="s">
        <v>241</v>
      </c>
      <c r="E103" s="96">
        <v>3.1</v>
      </c>
      <c r="F103" s="58"/>
      <c r="G103" s="134">
        <f t="shared" si="1"/>
        <v>1168.3700000000003</v>
      </c>
    </row>
    <row r="104" spans="1:7" ht="15" x14ac:dyDescent="0.25">
      <c r="A104" s="129">
        <v>43691</v>
      </c>
      <c r="B104" s="130">
        <v>43691</v>
      </c>
      <c r="C104" s="58" t="s">
        <v>60</v>
      </c>
      <c r="D104" s="58" t="s">
        <v>227</v>
      </c>
      <c r="E104" s="96">
        <v>5.3</v>
      </c>
      <c r="F104" s="58"/>
      <c r="G104" s="134">
        <f t="shared" si="1"/>
        <v>1163.0700000000004</v>
      </c>
    </row>
    <row r="105" spans="1:7" ht="15" x14ac:dyDescent="0.25">
      <c r="A105" s="129">
        <v>43691</v>
      </c>
      <c r="B105" s="130">
        <v>43691</v>
      </c>
      <c r="C105" s="58" t="s">
        <v>60</v>
      </c>
      <c r="D105" s="58" t="s">
        <v>227</v>
      </c>
      <c r="E105" s="96">
        <v>5.3</v>
      </c>
      <c r="F105" s="58"/>
      <c r="G105" s="134">
        <f t="shared" si="1"/>
        <v>1157.7700000000004</v>
      </c>
    </row>
    <row r="106" spans="1:7" ht="15" x14ac:dyDescent="0.25">
      <c r="A106" s="129">
        <v>43691</v>
      </c>
      <c r="B106" s="130">
        <v>43680</v>
      </c>
      <c r="C106" s="58" t="s">
        <v>60</v>
      </c>
      <c r="D106" s="58" t="s">
        <v>242</v>
      </c>
      <c r="E106" s="96">
        <v>6.95</v>
      </c>
      <c r="F106" s="58"/>
      <c r="G106" s="134">
        <f t="shared" si="1"/>
        <v>1150.8200000000004</v>
      </c>
    </row>
    <row r="107" spans="1:7" ht="15" x14ac:dyDescent="0.25">
      <c r="A107" s="129">
        <v>43680</v>
      </c>
      <c r="B107" s="130">
        <v>43681</v>
      </c>
      <c r="C107" s="58" t="s">
        <v>130</v>
      </c>
      <c r="D107" s="58" t="s">
        <v>243</v>
      </c>
      <c r="E107" s="96">
        <v>3.9</v>
      </c>
      <c r="F107" s="58"/>
      <c r="G107" s="134">
        <f t="shared" si="1"/>
        <v>1146.9200000000003</v>
      </c>
    </row>
    <row r="108" spans="1:7" ht="15" x14ac:dyDescent="0.25">
      <c r="A108" s="129">
        <v>43681</v>
      </c>
      <c r="B108" s="130">
        <v>43680</v>
      </c>
      <c r="C108" s="58" t="s">
        <v>60</v>
      </c>
      <c r="D108" s="58" t="s">
        <v>244</v>
      </c>
      <c r="E108" s="96">
        <v>5.3</v>
      </c>
      <c r="F108" s="58"/>
      <c r="G108" s="134">
        <f t="shared" si="1"/>
        <v>1141.6200000000003</v>
      </c>
    </row>
    <row r="109" spans="1:7" ht="15" x14ac:dyDescent="0.25">
      <c r="A109" s="129">
        <v>43680</v>
      </c>
      <c r="B109" s="130">
        <v>43680</v>
      </c>
      <c r="C109" s="58" t="s">
        <v>60</v>
      </c>
      <c r="D109" s="58" t="s">
        <v>244</v>
      </c>
      <c r="E109" s="96">
        <v>3.55</v>
      </c>
      <c r="F109" s="58"/>
      <c r="G109" s="134">
        <f t="shared" si="1"/>
        <v>1138.0700000000004</v>
      </c>
    </row>
    <row r="110" spans="1:7" ht="15" x14ac:dyDescent="0.25">
      <c r="A110" s="129">
        <v>43680</v>
      </c>
      <c r="B110" s="130">
        <v>43694</v>
      </c>
      <c r="C110" s="58" t="s">
        <v>245</v>
      </c>
      <c r="D110" s="58" t="s">
        <v>246</v>
      </c>
      <c r="E110" s="96">
        <v>34.96</v>
      </c>
      <c r="F110" s="58"/>
      <c r="G110" s="134">
        <f t="shared" si="1"/>
        <v>1103.1100000000004</v>
      </c>
    </row>
    <row r="111" spans="1:7" ht="15" x14ac:dyDescent="0.25">
      <c r="A111" s="129">
        <v>43694</v>
      </c>
      <c r="B111" s="130">
        <v>43693</v>
      </c>
      <c r="C111" s="58" t="s">
        <v>60</v>
      </c>
      <c r="D111" s="58" t="s">
        <v>247</v>
      </c>
      <c r="E111" s="96">
        <v>9.3000000000000007</v>
      </c>
      <c r="F111" s="58"/>
      <c r="G111" s="134">
        <f t="shared" si="1"/>
        <v>1093.8100000000004</v>
      </c>
    </row>
    <row r="112" spans="1:7" ht="15" x14ac:dyDescent="0.25">
      <c r="A112" s="129">
        <v>43693</v>
      </c>
      <c r="B112" s="130">
        <v>43693</v>
      </c>
      <c r="C112" s="58" t="s">
        <v>130</v>
      </c>
      <c r="D112" s="58" t="s">
        <v>248</v>
      </c>
      <c r="E112" s="96">
        <v>3.45</v>
      </c>
      <c r="F112" s="58"/>
      <c r="G112" s="134">
        <f t="shared" si="1"/>
        <v>1090.3600000000004</v>
      </c>
    </row>
    <row r="113" spans="1:16" ht="15" x14ac:dyDescent="0.25">
      <c r="A113" s="129">
        <v>43693</v>
      </c>
      <c r="B113" s="130">
        <v>43693</v>
      </c>
      <c r="C113" s="58" t="s">
        <v>60</v>
      </c>
      <c r="D113" s="58" t="s">
        <v>249</v>
      </c>
      <c r="E113" s="96">
        <v>9.3000000000000007</v>
      </c>
      <c r="F113" s="58"/>
      <c r="G113" s="134">
        <f t="shared" si="1"/>
        <v>1081.0600000000004</v>
      </c>
    </row>
    <row r="114" spans="1:16" ht="15" x14ac:dyDescent="0.25">
      <c r="A114" s="129">
        <v>43693</v>
      </c>
      <c r="B114" s="130">
        <v>43693</v>
      </c>
      <c r="C114" s="58" t="s">
        <v>60</v>
      </c>
      <c r="D114" s="58" t="s">
        <v>250</v>
      </c>
      <c r="E114" s="96">
        <v>5.3</v>
      </c>
      <c r="F114" s="58"/>
      <c r="G114" s="134">
        <f t="shared" si="1"/>
        <v>1075.7600000000004</v>
      </c>
    </row>
    <row r="115" spans="1:16" ht="15" x14ac:dyDescent="0.25">
      <c r="A115" s="129">
        <v>43693</v>
      </c>
      <c r="B115" s="130">
        <v>43694</v>
      </c>
      <c r="C115" s="58" t="s">
        <v>60</v>
      </c>
      <c r="D115" s="58" t="s">
        <v>251</v>
      </c>
      <c r="E115" s="96">
        <v>3.55</v>
      </c>
      <c r="F115" s="58"/>
      <c r="G115" s="134">
        <f t="shared" si="1"/>
        <v>1072.2100000000005</v>
      </c>
    </row>
    <row r="116" spans="1:16" ht="15" x14ac:dyDescent="0.25">
      <c r="A116" s="129">
        <v>43694</v>
      </c>
      <c r="B116" s="130">
        <v>43694</v>
      </c>
      <c r="C116" s="58" t="s">
        <v>60</v>
      </c>
      <c r="D116" s="58" t="s">
        <v>251</v>
      </c>
      <c r="E116" s="96">
        <v>3.55</v>
      </c>
      <c r="F116" s="58"/>
      <c r="G116" s="134">
        <f t="shared" si="1"/>
        <v>1068.6600000000005</v>
      </c>
    </row>
    <row r="117" spans="1:16" ht="15" x14ac:dyDescent="0.25">
      <c r="A117" s="129">
        <v>43694</v>
      </c>
      <c r="B117" s="130">
        <v>43694</v>
      </c>
      <c r="C117" s="58" t="s">
        <v>17</v>
      </c>
      <c r="D117" s="58" t="s">
        <v>252</v>
      </c>
      <c r="E117" s="96">
        <v>1</v>
      </c>
      <c r="F117" s="58"/>
      <c r="G117" s="134">
        <f t="shared" si="1"/>
        <v>1067.6600000000005</v>
      </c>
    </row>
    <row r="118" spans="1:16" ht="15" x14ac:dyDescent="0.25">
      <c r="A118" s="129">
        <v>43694</v>
      </c>
      <c r="B118" s="57">
        <v>43685</v>
      </c>
      <c r="C118" s="58" t="s">
        <v>253</v>
      </c>
      <c r="D118" s="58" t="s">
        <v>228</v>
      </c>
      <c r="E118" s="96">
        <v>2.9</v>
      </c>
      <c r="F118" s="58"/>
      <c r="G118" s="134">
        <f t="shared" si="1"/>
        <v>1064.7600000000004</v>
      </c>
    </row>
    <row r="119" spans="1:16" ht="15" x14ac:dyDescent="0.25">
      <c r="A119" s="57">
        <v>43685</v>
      </c>
      <c r="B119" s="57">
        <v>43686</v>
      </c>
      <c r="C119" s="58" t="s">
        <v>87</v>
      </c>
      <c r="D119" s="58" t="s">
        <v>254</v>
      </c>
      <c r="E119" s="96">
        <v>1.2</v>
      </c>
      <c r="F119" s="58"/>
      <c r="G119" s="134">
        <f t="shared" si="1"/>
        <v>1063.5600000000004</v>
      </c>
      <c r="I119" s="136"/>
      <c r="J119" s="136"/>
      <c r="K119" s="137"/>
      <c r="L119" s="137"/>
      <c r="M119" s="137"/>
      <c r="N119" s="138"/>
      <c r="O119" s="138"/>
      <c r="P119" s="138"/>
    </row>
    <row r="120" spans="1:16" ht="15" x14ac:dyDescent="0.25">
      <c r="A120" s="57">
        <v>43686</v>
      </c>
      <c r="B120" s="64">
        <v>43694</v>
      </c>
      <c r="C120" s="62" t="s">
        <v>60</v>
      </c>
      <c r="D120" s="62" t="s">
        <v>255</v>
      </c>
      <c r="E120" s="105">
        <v>9.3000000000000007</v>
      </c>
      <c r="F120" s="131"/>
      <c r="G120" s="134">
        <f t="shared" si="1"/>
        <v>1054.2600000000004</v>
      </c>
      <c r="I120" s="138"/>
      <c r="J120" s="138"/>
      <c r="K120" s="138"/>
      <c r="L120" s="138"/>
      <c r="M120" s="138"/>
      <c r="N120" s="138"/>
      <c r="O120" s="138"/>
      <c r="P120" s="138"/>
    </row>
    <row r="121" spans="1:16" ht="15" x14ac:dyDescent="0.25">
      <c r="A121" s="64">
        <v>43694</v>
      </c>
      <c r="B121" s="64">
        <v>43694</v>
      </c>
      <c r="C121" s="62" t="s">
        <v>60</v>
      </c>
      <c r="D121" s="62" t="s">
        <v>255</v>
      </c>
      <c r="E121" s="105">
        <v>9.3000000000000007</v>
      </c>
      <c r="F121" s="132"/>
      <c r="G121" s="134">
        <f t="shared" si="1"/>
        <v>1044.9600000000005</v>
      </c>
      <c r="I121" s="138"/>
      <c r="J121" s="138"/>
      <c r="K121" s="138"/>
      <c r="L121" s="138"/>
      <c r="M121" s="138"/>
      <c r="N121" s="138"/>
      <c r="O121" s="138"/>
      <c r="P121" s="138"/>
    </row>
    <row r="122" spans="1:16" ht="15" x14ac:dyDescent="0.25">
      <c r="A122" s="64">
        <v>43694</v>
      </c>
      <c r="B122" s="64">
        <v>43695</v>
      </c>
      <c r="C122" s="62" t="s">
        <v>122</v>
      </c>
      <c r="D122" s="62" t="s">
        <v>256</v>
      </c>
      <c r="E122" s="105">
        <v>3.8</v>
      </c>
      <c r="F122" s="58"/>
      <c r="G122" s="134">
        <f t="shared" si="1"/>
        <v>1041.1600000000005</v>
      </c>
      <c r="I122" s="138"/>
      <c r="J122" s="138"/>
      <c r="K122" s="138"/>
      <c r="L122" s="138"/>
      <c r="M122" s="138"/>
      <c r="N122" s="138"/>
      <c r="O122" s="138"/>
      <c r="P122" s="138"/>
    </row>
    <row r="123" spans="1:16" ht="15" x14ac:dyDescent="0.25">
      <c r="A123" s="64">
        <v>43695</v>
      </c>
      <c r="B123" s="64">
        <v>43672</v>
      </c>
      <c r="C123" s="62" t="s">
        <v>167</v>
      </c>
      <c r="D123" s="62" t="s">
        <v>257</v>
      </c>
      <c r="E123" s="105">
        <v>6</v>
      </c>
      <c r="F123" s="58"/>
      <c r="G123" s="134">
        <f t="shared" si="1"/>
        <v>1035.1600000000005</v>
      </c>
      <c r="I123" s="138"/>
      <c r="J123" s="138"/>
      <c r="K123" s="138"/>
      <c r="L123" s="138"/>
      <c r="M123" s="138"/>
      <c r="N123" s="138"/>
      <c r="O123" s="138"/>
      <c r="P123" s="138"/>
    </row>
    <row r="124" spans="1:16" ht="15" x14ac:dyDescent="0.25">
      <c r="A124" s="64">
        <v>43672</v>
      </c>
      <c r="B124" s="64">
        <v>43677</v>
      </c>
      <c r="C124" s="62" t="s">
        <v>130</v>
      </c>
      <c r="D124" s="62" t="s">
        <v>258</v>
      </c>
      <c r="E124" s="105">
        <v>5.2</v>
      </c>
      <c r="F124" s="58"/>
      <c r="G124" s="134">
        <f t="shared" si="1"/>
        <v>1029.9600000000005</v>
      </c>
      <c r="I124" s="138"/>
      <c r="J124" s="138"/>
      <c r="K124" s="138"/>
      <c r="L124" s="138"/>
      <c r="M124" s="138"/>
      <c r="N124" s="138"/>
      <c r="O124" s="138"/>
      <c r="P124" s="138"/>
    </row>
    <row r="125" spans="1:16" ht="15" x14ac:dyDescent="0.25">
      <c r="A125" s="64">
        <v>43677</v>
      </c>
      <c r="B125" s="64">
        <v>43677</v>
      </c>
      <c r="C125" s="62" t="s">
        <v>87</v>
      </c>
      <c r="D125" s="62" t="s">
        <v>132</v>
      </c>
      <c r="E125" s="105">
        <v>2.5</v>
      </c>
      <c r="F125" s="58"/>
      <c r="G125" s="134">
        <f t="shared" si="1"/>
        <v>1027.4600000000005</v>
      </c>
      <c r="I125" s="138"/>
      <c r="J125" s="138"/>
      <c r="K125" s="138"/>
      <c r="L125" s="138"/>
      <c r="M125" s="138"/>
      <c r="N125" s="138"/>
      <c r="O125" s="138"/>
      <c r="P125" s="138"/>
    </row>
    <row r="126" spans="1:16" ht="15" x14ac:dyDescent="0.25">
      <c r="A126" s="64">
        <v>43677</v>
      </c>
      <c r="B126" s="64">
        <v>43678</v>
      </c>
      <c r="C126" s="62" t="s">
        <v>107</v>
      </c>
      <c r="D126" s="62" t="s">
        <v>259</v>
      </c>
      <c r="E126" s="105">
        <v>1.2</v>
      </c>
      <c r="F126" s="58"/>
      <c r="G126" s="134">
        <f t="shared" si="1"/>
        <v>1026.2600000000004</v>
      </c>
      <c r="I126" s="138"/>
      <c r="J126" s="138"/>
      <c r="K126" s="138"/>
      <c r="L126" s="138"/>
      <c r="M126" s="138"/>
      <c r="N126" s="138"/>
      <c r="O126" s="138"/>
      <c r="P126" s="138"/>
    </row>
    <row r="127" spans="1:16" ht="15" x14ac:dyDescent="0.25">
      <c r="A127" s="64">
        <v>43678</v>
      </c>
      <c r="B127" s="64">
        <v>43678</v>
      </c>
      <c r="C127" s="62" t="s">
        <v>107</v>
      </c>
      <c r="D127" s="62" t="s">
        <v>259</v>
      </c>
      <c r="E127" s="105">
        <v>1.5</v>
      </c>
      <c r="F127" s="58"/>
      <c r="G127" s="134">
        <f t="shared" si="1"/>
        <v>1024.7600000000004</v>
      </c>
      <c r="I127" s="138"/>
      <c r="J127" s="138"/>
      <c r="K127" s="138"/>
      <c r="L127" s="138"/>
      <c r="M127" s="138"/>
      <c r="N127" s="138"/>
      <c r="O127" s="138"/>
      <c r="P127" s="138"/>
    </row>
    <row r="128" spans="1:16" ht="15" x14ac:dyDescent="0.25">
      <c r="A128" s="64">
        <v>43678</v>
      </c>
      <c r="B128" s="64">
        <v>43679</v>
      </c>
      <c r="C128" s="62" t="s">
        <v>107</v>
      </c>
      <c r="D128" s="62" t="s">
        <v>260</v>
      </c>
      <c r="E128" s="105">
        <v>1.1000000000000001</v>
      </c>
      <c r="F128" s="58"/>
      <c r="G128" s="134">
        <f t="shared" si="1"/>
        <v>1023.6600000000004</v>
      </c>
      <c r="I128" s="138"/>
      <c r="J128" s="138"/>
      <c r="K128" s="136"/>
      <c r="L128" s="136"/>
      <c r="M128" s="137"/>
      <c r="N128" s="137"/>
      <c r="O128" s="137"/>
      <c r="P128" s="138"/>
    </row>
    <row r="129" spans="1:16" ht="15" x14ac:dyDescent="0.25">
      <c r="A129" s="64">
        <v>43679</v>
      </c>
      <c r="B129" s="64">
        <v>43679</v>
      </c>
      <c r="C129" s="62" t="s">
        <v>130</v>
      </c>
      <c r="D129" s="62" t="s">
        <v>261</v>
      </c>
      <c r="E129" s="105">
        <v>7.2</v>
      </c>
      <c r="F129" s="58"/>
      <c r="G129" s="134">
        <f t="shared" si="1"/>
        <v>1016.4600000000004</v>
      </c>
      <c r="I129" s="138"/>
      <c r="J129" s="138"/>
      <c r="K129" s="64"/>
      <c r="L129" s="64"/>
      <c r="M129" s="62"/>
      <c r="N129" s="62"/>
      <c r="O129" s="62"/>
      <c r="P129" s="138"/>
    </row>
    <row r="130" spans="1:16" ht="15" x14ac:dyDescent="0.25">
      <c r="A130" s="64">
        <v>43679</v>
      </c>
      <c r="B130" s="64">
        <v>43679</v>
      </c>
      <c r="C130" s="62" t="s">
        <v>43</v>
      </c>
      <c r="D130" s="62" t="s">
        <v>262</v>
      </c>
      <c r="E130" s="105">
        <v>3.55</v>
      </c>
      <c r="F130" s="58"/>
      <c r="G130" s="134">
        <f t="shared" si="1"/>
        <v>1012.9100000000004</v>
      </c>
    </row>
    <row r="131" spans="1:16" ht="15" x14ac:dyDescent="0.25">
      <c r="A131" s="64">
        <v>43679</v>
      </c>
      <c r="B131" s="64">
        <v>43680</v>
      </c>
      <c r="C131" s="62" t="s">
        <v>43</v>
      </c>
      <c r="D131" s="62" t="s">
        <v>263</v>
      </c>
      <c r="E131" s="105">
        <v>3.75</v>
      </c>
      <c r="F131" s="58"/>
      <c r="G131" s="134">
        <f t="shared" si="1"/>
        <v>1009.1600000000004</v>
      </c>
    </row>
    <row r="132" spans="1:16" ht="15" x14ac:dyDescent="0.25">
      <c r="A132" s="64">
        <v>43680</v>
      </c>
      <c r="B132" s="64">
        <v>43680</v>
      </c>
      <c r="C132" s="62" t="s">
        <v>265</v>
      </c>
      <c r="D132" s="62" t="s">
        <v>264</v>
      </c>
      <c r="E132" s="105">
        <v>20</v>
      </c>
      <c r="F132" s="58"/>
      <c r="G132" s="134">
        <f t="shared" si="1"/>
        <v>989.16000000000042</v>
      </c>
    </row>
    <row r="133" spans="1:16" ht="15" x14ac:dyDescent="0.25">
      <c r="A133" s="64">
        <v>43680</v>
      </c>
      <c r="B133" s="64">
        <v>43682</v>
      </c>
      <c r="C133" s="62" t="s">
        <v>130</v>
      </c>
      <c r="D133" s="62" t="s">
        <v>266</v>
      </c>
      <c r="E133" s="105">
        <v>6.3</v>
      </c>
      <c r="F133" s="58"/>
      <c r="G133" s="134">
        <f t="shared" si="1"/>
        <v>982.86000000000047</v>
      </c>
    </row>
    <row r="134" spans="1:16" ht="15" x14ac:dyDescent="0.25">
      <c r="A134" s="64">
        <v>43682</v>
      </c>
      <c r="B134" s="64">
        <v>43682</v>
      </c>
      <c r="C134" s="62" t="s">
        <v>96</v>
      </c>
      <c r="D134" s="62" t="s">
        <v>267</v>
      </c>
      <c r="E134" s="105">
        <v>2.8</v>
      </c>
      <c r="F134" s="58"/>
      <c r="G134" s="134">
        <f t="shared" si="1"/>
        <v>980.06000000000051</v>
      </c>
    </row>
    <row r="135" spans="1:16" ht="15" x14ac:dyDescent="0.25">
      <c r="A135" s="64">
        <v>43682</v>
      </c>
      <c r="B135" s="64">
        <v>43682</v>
      </c>
      <c r="C135" s="62" t="s">
        <v>56</v>
      </c>
      <c r="D135" s="62" t="s">
        <v>268</v>
      </c>
      <c r="E135" s="105">
        <v>2.2999999999999998</v>
      </c>
      <c r="F135" s="58"/>
      <c r="G135" s="134">
        <f t="shared" ref="G135:G198" si="2">G134-E135</f>
        <v>977.76000000000056</v>
      </c>
    </row>
    <row r="136" spans="1:16" ht="15" x14ac:dyDescent="0.25">
      <c r="A136" s="64">
        <v>43682</v>
      </c>
      <c r="B136" s="64">
        <v>43682</v>
      </c>
      <c r="C136" s="62" t="s">
        <v>60</v>
      </c>
      <c r="D136" s="62" t="s">
        <v>269</v>
      </c>
      <c r="E136" s="105">
        <v>5.3</v>
      </c>
      <c r="F136" s="58"/>
      <c r="G136" s="134">
        <f t="shared" si="2"/>
        <v>972.4600000000006</v>
      </c>
    </row>
    <row r="137" spans="1:16" ht="15" x14ac:dyDescent="0.25">
      <c r="A137" s="64">
        <v>43682</v>
      </c>
      <c r="B137" s="64">
        <v>43682</v>
      </c>
      <c r="C137" s="62" t="s">
        <v>60</v>
      </c>
      <c r="D137" s="62" t="s">
        <v>269</v>
      </c>
      <c r="E137" s="105">
        <v>5.3</v>
      </c>
      <c r="F137" s="58"/>
      <c r="G137" s="134">
        <f t="shared" si="2"/>
        <v>967.16000000000065</v>
      </c>
    </row>
    <row r="138" spans="1:16" ht="15" x14ac:dyDescent="0.25">
      <c r="A138" s="64">
        <v>43682</v>
      </c>
      <c r="B138" s="64">
        <v>43682</v>
      </c>
      <c r="C138" s="62" t="s">
        <v>270</v>
      </c>
      <c r="D138" s="62" t="s">
        <v>271</v>
      </c>
      <c r="E138" s="105">
        <v>9.4</v>
      </c>
      <c r="F138" s="58"/>
      <c r="G138" s="134">
        <f t="shared" si="2"/>
        <v>957.76000000000067</v>
      </c>
    </row>
    <row r="139" spans="1:16" ht="15" x14ac:dyDescent="0.25">
      <c r="A139" s="64">
        <v>43682</v>
      </c>
      <c r="B139" s="64">
        <v>43683</v>
      </c>
      <c r="C139" s="62" t="s">
        <v>60</v>
      </c>
      <c r="D139" s="62" t="s">
        <v>272</v>
      </c>
      <c r="E139" s="105">
        <v>3.55</v>
      </c>
      <c r="F139" s="58"/>
      <c r="G139" s="134">
        <f t="shared" si="2"/>
        <v>954.21000000000072</v>
      </c>
    </row>
    <row r="140" spans="1:16" ht="15" x14ac:dyDescent="0.25">
      <c r="A140" s="64">
        <v>43683</v>
      </c>
      <c r="B140" s="64">
        <v>43683</v>
      </c>
      <c r="C140" s="62" t="s">
        <v>122</v>
      </c>
      <c r="D140" s="62" t="s">
        <v>273</v>
      </c>
      <c r="E140" s="105">
        <v>1.25</v>
      </c>
      <c r="F140" s="58"/>
      <c r="G140" s="134">
        <f t="shared" si="2"/>
        <v>952.96000000000072</v>
      </c>
    </row>
    <row r="141" spans="1:16" ht="15" x14ac:dyDescent="0.25">
      <c r="A141" s="64">
        <v>43683</v>
      </c>
      <c r="B141" s="64">
        <v>43684</v>
      </c>
      <c r="C141" s="62" t="s">
        <v>43</v>
      </c>
      <c r="D141" s="62" t="s">
        <v>274</v>
      </c>
      <c r="E141" s="105">
        <v>3.55</v>
      </c>
      <c r="F141" s="58"/>
      <c r="G141" s="134">
        <f t="shared" si="2"/>
        <v>949.41000000000076</v>
      </c>
    </row>
    <row r="142" spans="1:16" ht="15" x14ac:dyDescent="0.25">
      <c r="A142" s="64">
        <v>43684</v>
      </c>
      <c r="B142" s="64">
        <v>43684</v>
      </c>
      <c r="C142" s="62" t="s">
        <v>275</v>
      </c>
      <c r="D142" s="62" t="s">
        <v>274</v>
      </c>
      <c r="E142" s="105">
        <v>0.5</v>
      </c>
      <c r="F142" s="58"/>
      <c r="G142" s="134">
        <f t="shared" si="2"/>
        <v>948.91000000000076</v>
      </c>
    </row>
    <row r="143" spans="1:16" ht="15" x14ac:dyDescent="0.25">
      <c r="A143" s="64">
        <v>43684</v>
      </c>
      <c r="B143" s="64">
        <v>43685</v>
      </c>
      <c r="C143" s="62" t="s">
        <v>276</v>
      </c>
      <c r="D143" s="62" t="s">
        <v>277</v>
      </c>
      <c r="E143" s="105">
        <v>2.9</v>
      </c>
      <c r="F143" s="58"/>
      <c r="G143" s="134">
        <f t="shared" si="2"/>
        <v>946.01000000000079</v>
      </c>
    </row>
    <row r="144" spans="1:16" ht="15" x14ac:dyDescent="0.25">
      <c r="A144" s="64">
        <v>43685</v>
      </c>
      <c r="B144" s="64">
        <v>43688</v>
      </c>
      <c r="C144" s="62" t="s">
        <v>58</v>
      </c>
      <c r="D144" s="62" t="s">
        <v>58</v>
      </c>
      <c r="E144" s="105">
        <v>5.45</v>
      </c>
      <c r="F144" s="58"/>
      <c r="G144" s="134">
        <f t="shared" si="2"/>
        <v>940.56000000000074</v>
      </c>
    </row>
    <row r="145" spans="1:18" ht="15" x14ac:dyDescent="0.25">
      <c r="A145" s="64">
        <v>43688</v>
      </c>
      <c r="B145" s="64">
        <v>43686</v>
      </c>
      <c r="C145" s="62" t="s">
        <v>130</v>
      </c>
      <c r="D145" s="62" t="s">
        <v>278</v>
      </c>
      <c r="E145" s="105">
        <v>3.7</v>
      </c>
      <c r="F145" s="58"/>
      <c r="G145" s="134">
        <f t="shared" si="2"/>
        <v>936.8600000000007</v>
      </c>
    </row>
    <row r="146" spans="1:18" ht="15" x14ac:dyDescent="0.25">
      <c r="A146" s="64">
        <v>43686</v>
      </c>
      <c r="B146" s="64">
        <v>43685</v>
      </c>
      <c r="C146" s="62" t="s">
        <v>43</v>
      </c>
      <c r="D146" s="62" t="s">
        <v>279</v>
      </c>
      <c r="E146" s="105">
        <v>5.3</v>
      </c>
      <c r="F146" s="58"/>
      <c r="G146" s="134">
        <f t="shared" si="2"/>
        <v>931.56000000000074</v>
      </c>
    </row>
    <row r="147" spans="1:18" ht="15" x14ac:dyDescent="0.25">
      <c r="A147" s="64">
        <v>43685</v>
      </c>
      <c r="B147" s="64">
        <v>43685</v>
      </c>
      <c r="C147" s="62" t="s">
        <v>43</v>
      </c>
      <c r="D147" s="62" t="s">
        <v>279</v>
      </c>
      <c r="E147" s="105">
        <v>5.3</v>
      </c>
      <c r="F147" s="58"/>
      <c r="G147" s="134">
        <f t="shared" si="2"/>
        <v>926.26000000000079</v>
      </c>
    </row>
    <row r="148" spans="1:18" ht="15" x14ac:dyDescent="0.25">
      <c r="A148" s="64">
        <v>43685</v>
      </c>
      <c r="B148" s="64">
        <v>43687</v>
      </c>
      <c r="C148" s="62" t="s">
        <v>280</v>
      </c>
      <c r="D148" s="62" t="s">
        <v>281</v>
      </c>
      <c r="E148" s="105">
        <v>3.7</v>
      </c>
      <c r="F148" s="58"/>
      <c r="G148" s="134">
        <f t="shared" si="2"/>
        <v>922.56000000000074</v>
      </c>
    </row>
    <row r="149" spans="1:18" ht="15" x14ac:dyDescent="0.25">
      <c r="A149" s="64">
        <v>43687</v>
      </c>
      <c r="B149" s="64">
        <v>43543</v>
      </c>
      <c r="C149" s="62" t="s">
        <v>130</v>
      </c>
      <c r="D149" s="62" t="s">
        <v>282</v>
      </c>
      <c r="E149" s="105">
        <v>5.35</v>
      </c>
      <c r="F149" s="58"/>
      <c r="G149" s="134">
        <f t="shared" si="2"/>
        <v>917.21000000000072</v>
      </c>
    </row>
    <row r="150" spans="1:18" ht="15" x14ac:dyDescent="0.25">
      <c r="A150" s="64">
        <v>43543</v>
      </c>
      <c r="B150" s="64">
        <v>43696</v>
      </c>
      <c r="C150" s="62" t="s">
        <v>43</v>
      </c>
      <c r="D150" s="62" t="s">
        <v>283</v>
      </c>
      <c r="E150" s="105">
        <v>10.85</v>
      </c>
      <c r="F150" s="58"/>
      <c r="G150" s="134">
        <f t="shared" si="2"/>
        <v>906.3600000000007</v>
      </c>
    </row>
    <row r="151" spans="1:18" ht="15" x14ac:dyDescent="0.25">
      <c r="A151" s="64">
        <v>43696</v>
      </c>
      <c r="B151" s="64">
        <v>43671</v>
      </c>
      <c r="C151" s="62" t="s">
        <v>130</v>
      </c>
      <c r="D151" s="62" t="s">
        <v>284</v>
      </c>
      <c r="E151" s="105">
        <v>6.5</v>
      </c>
      <c r="F151" s="58"/>
      <c r="G151" s="134">
        <f t="shared" si="2"/>
        <v>899.8600000000007</v>
      </c>
      <c r="N151" s="64"/>
      <c r="O151" s="64"/>
      <c r="P151" s="62"/>
      <c r="Q151" s="62"/>
      <c r="R151" s="62"/>
    </row>
    <row r="152" spans="1:18" ht="15" x14ac:dyDescent="0.25">
      <c r="A152" s="64">
        <v>43671</v>
      </c>
      <c r="B152" s="64">
        <v>43691</v>
      </c>
      <c r="C152" s="62" t="s">
        <v>43</v>
      </c>
      <c r="D152" s="62" t="s">
        <v>285</v>
      </c>
      <c r="E152" s="105">
        <v>5.3</v>
      </c>
      <c r="F152" s="58"/>
      <c r="G152" s="134">
        <f t="shared" si="2"/>
        <v>894.56000000000074</v>
      </c>
    </row>
    <row r="153" spans="1:18" ht="15" x14ac:dyDescent="0.25">
      <c r="A153" s="64">
        <v>43691</v>
      </c>
      <c r="B153" s="64">
        <v>43696</v>
      </c>
      <c r="C153" s="62" t="s">
        <v>43</v>
      </c>
      <c r="D153" s="62" t="s">
        <v>283</v>
      </c>
      <c r="E153" s="105">
        <v>10.85</v>
      </c>
      <c r="F153" s="62"/>
      <c r="G153" s="134">
        <f t="shared" si="2"/>
        <v>883.71000000000072</v>
      </c>
    </row>
    <row r="154" spans="1:18" ht="15" x14ac:dyDescent="0.25">
      <c r="A154" s="64">
        <v>43696</v>
      </c>
      <c r="B154" s="64">
        <v>43696</v>
      </c>
      <c r="C154" s="62" t="s">
        <v>43</v>
      </c>
      <c r="D154" s="62" t="s">
        <v>286</v>
      </c>
      <c r="E154" s="105">
        <v>9.3000000000000007</v>
      </c>
      <c r="F154" s="62"/>
      <c r="G154" s="134">
        <f t="shared" si="2"/>
        <v>874.41000000000076</v>
      </c>
    </row>
    <row r="155" spans="1:18" ht="15" x14ac:dyDescent="0.25">
      <c r="A155" s="64">
        <v>43696</v>
      </c>
      <c r="B155" s="64">
        <v>43696</v>
      </c>
      <c r="C155" s="62" t="s">
        <v>43</v>
      </c>
      <c r="D155" s="62" t="s">
        <v>286</v>
      </c>
      <c r="E155" s="105">
        <v>9.3000000000000007</v>
      </c>
      <c r="F155" s="62"/>
      <c r="G155" s="134">
        <f t="shared" si="2"/>
        <v>865.11000000000081</v>
      </c>
    </row>
    <row r="156" spans="1:18" ht="15" x14ac:dyDescent="0.25">
      <c r="A156" s="64">
        <v>43696</v>
      </c>
      <c r="B156" s="64">
        <v>43636</v>
      </c>
      <c r="C156" s="62" t="s">
        <v>107</v>
      </c>
      <c r="D156" s="62" t="s">
        <v>287</v>
      </c>
      <c r="E156" s="105">
        <v>1.1000000000000001</v>
      </c>
      <c r="F156" s="62"/>
      <c r="G156" s="134">
        <f t="shared" si="2"/>
        <v>864.01000000000079</v>
      </c>
    </row>
    <row r="157" spans="1:18" ht="15" x14ac:dyDescent="0.25">
      <c r="A157" s="64">
        <v>43697</v>
      </c>
      <c r="B157" s="64">
        <v>43693</v>
      </c>
      <c r="C157" s="62" t="s">
        <v>107</v>
      </c>
      <c r="D157" s="62" t="s">
        <v>288</v>
      </c>
      <c r="E157" s="105">
        <v>1</v>
      </c>
      <c r="F157" s="62"/>
      <c r="G157" s="134">
        <f t="shared" si="2"/>
        <v>863.01000000000079</v>
      </c>
    </row>
    <row r="158" spans="1:18" ht="15" x14ac:dyDescent="0.25">
      <c r="A158" s="64">
        <v>43693</v>
      </c>
      <c r="B158" s="64">
        <v>43697</v>
      </c>
      <c r="C158" s="62" t="s">
        <v>43</v>
      </c>
      <c r="D158" s="62" t="s">
        <v>286</v>
      </c>
      <c r="E158" s="105">
        <v>9.3000000000000007</v>
      </c>
      <c r="F158" s="62"/>
      <c r="G158" s="134">
        <f t="shared" si="2"/>
        <v>853.71000000000083</v>
      </c>
    </row>
    <row r="159" spans="1:18" ht="15" x14ac:dyDescent="0.25">
      <c r="A159" s="64">
        <v>43697</v>
      </c>
      <c r="B159" s="64">
        <v>43697</v>
      </c>
      <c r="C159" s="62" t="s">
        <v>43</v>
      </c>
      <c r="D159" s="62" t="s">
        <v>286</v>
      </c>
      <c r="E159" s="105">
        <v>9.3000000000000007</v>
      </c>
      <c r="F159" s="62"/>
      <c r="G159" s="134">
        <f t="shared" si="2"/>
        <v>844.41000000000088</v>
      </c>
    </row>
    <row r="160" spans="1:18" ht="15" x14ac:dyDescent="0.25">
      <c r="A160" s="64">
        <v>43697</v>
      </c>
      <c r="B160" s="64">
        <v>43696</v>
      </c>
      <c r="C160" s="62" t="s">
        <v>289</v>
      </c>
      <c r="D160" s="62" t="s">
        <v>286</v>
      </c>
      <c r="E160" s="105">
        <v>1.1000000000000001</v>
      </c>
      <c r="F160" s="62"/>
      <c r="G160" s="134">
        <f t="shared" si="2"/>
        <v>843.31000000000085</v>
      </c>
    </row>
    <row r="161" spans="1:15" ht="15" x14ac:dyDescent="0.25">
      <c r="A161" s="64">
        <v>43696</v>
      </c>
      <c r="B161" s="64">
        <v>43698</v>
      </c>
      <c r="C161" s="62" t="s">
        <v>107</v>
      </c>
      <c r="D161" s="62" t="s">
        <v>291</v>
      </c>
      <c r="E161" s="105">
        <v>0.4</v>
      </c>
      <c r="F161" s="62"/>
      <c r="G161" s="134">
        <f t="shared" si="2"/>
        <v>842.91000000000088</v>
      </c>
    </row>
    <row r="162" spans="1:15" ht="15" x14ac:dyDescent="0.25">
      <c r="A162" s="64">
        <v>43698</v>
      </c>
      <c r="B162" s="64">
        <v>43682</v>
      </c>
      <c r="C162" s="62" t="s">
        <v>107</v>
      </c>
      <c r="D162" s="62" t="s">
        <v>292</v>
      </c>
      <c r="E162" s="105">
        <v>0.5</v>
      </c>
      <c r="F162" s="62"/>
      <c r="G162" s="134">
        <f t="shared" si="2"/>
        <v>842.41000000000088</v>
      </c>
    </row>
    <row r="163" spans="1:15" ht="15" x14ac:dyDescent="0.25">
      <c r="A163" s="64">
        <v>43682</v>
      </c>
      <c r="B163" s="64">
        <v>43698</v>
      </c>
      <c r="C163" s="62" t="s">
        <v>60</v>
      </c>
      <c r="D163" s="62" t="s">
        <v>293</v>
      </c>
      <c r="E163" s="105">
        <v>9.3000000000000007</v>
      </c>
      <c r="F163" s="62"/>
      <c r="G163" s="134">
        <f t="shared" si="2"/>
        <v>833.11000000000092</v>
      </c>
    </row>
    <row r="164" spans="1:15" ht="15" x14ac:dyDescent="0.25">
      <c r="A164" s="64">
        <v>43698</v>
      </c>
      <c r="B164" s="64">
        <v>43696</v>
      </c>
      <c r="C164" s="62" t="s">
        <v>60</v>
      </c>
      <c r="D164" s="62" t="s">
        <v>293</v>
      </c>
      <c r="E164" s="105">
        <v>9.3000000000000007</v>
      </c>
      <c r="F164" s="62"/>
      <c r="G164" s="134">
        <f t="shared" si="2"/>
        <v>823.81000000000097</v>
      </c>
    </row>
    <row r="165" spans="1:15" ht="15" x14ac:dyDescent="0.25">
      <c r="A165" s="64">
        <v>43696</v>
      </c>
      <c r="B165" s="64">
        <v>43698</v>
      </c>
      <c r="C165" s="62" t="s">
        <v>60</v>
      </c>
      <c r="D165" s="62" t="s">
        <v>294</v>
      </c>
      <c r="E165" s="105">
        <v>9.3000000000000007</v>
      </c>
      <c r="F165" s="62"/>
      <c r="G165" s="134">
        <f t="shared" si="2"/>
        <v>814.51000000000101</v>
      </c>
    </row>
    <row r="166" spans="1:15" ht="15" x14ac:dyDescent="0.25">
      <c r="A166" s="64">
        <v>43693</v>
      </c>
      <c r="B166" s="64">
        <v>43698</v>
      </c>
      <c r="C166" s="62" t="s">
        <v>87</v>
      </c>
      <c r="D166" s="62" t="s">
        <v>295</v>
      </c>
      <c r="E166" s="105">
        <v>3.1</v>
      </c>
      <c r="F166" s="62"/>
      <c r="G166" s="134">
        <f t="shared" si="2"/>
        <v>811.41000000000099</v>
      </c>
    </row>
    <row r="167" spans="1:15" ht="15" x14ac:dyDescent="0.25">
      <c r="A167" s="64">
        <v>43698</v>
      </c>
      <c r="B167" s="64">
        <v>43698</v>
      </c>
      <c r="C167" s="62" t="s">
        <v>43</v>
      </c>
      <c r="D167" s="62" t="s">
        <v>296</v>
      </c>
      <c r="E167" s="105">
        <v>6.95</v>
      </c>
      <c r="F167" s="62"/>
      <c r="G167" s="134">
        <f t="shared" si="2"/>
        <v>804.46000000000095</v>
      </c>
    </row>
    <row r="168" spans="1:15" ht="15" x14ac:dyDescent="0.25">
      <c r="A168" s="64">
        <v>43698</v>
      </c>
      <c r="B168" s="64">
        <v>43696</v>
      </c>
      <c r="C168" s="62" t="s">
        <v>289</v>
      </c>
      <c r="D168" s="62" t="s">
        <v>286</v>
      </c>
      <c r="E168" s="105">
        <v>0.65</v>
      </c>
      <c r="F168" s="62"/>
      <c r="G168" s="134">
        <f t="shared" si="2"/>
        <v>803.81000000000097</v>
      </c>
    </row>
    <row r="169" spans="1:15" ht="15" x14ac:dyDescent="0.25">
      <c r="A169" s="64">
        <v>43696</v>
      </c>
      <c r="B169" s="64">
        <v>43623</v>
      </c>
      <c r="C169" s="62" t="s">
        <v>130</v>
      </c>
      <c r="D169" s="62" t="s">
        <v>7</v>
      </c>
      <c r="E169" s="105">
        <v>10.25</v>
      </c>
      <c r="F169" s="62"/>
      <c r="G169" s="134">
        <f t="shared" si="2"/>
        <v>793.56000000000097</v>
      </c>
    </row>
    <row r="170" spans="1:15" ht="15" x14ac:dyDescent="0.25">
      <c r="A170" s="64">
        <v>43623</v>
      </c>
      <c r="B170" s="64">
        <v>43696</v>
      </c>
      <c r="C170" s="62" t="s">
        <v>60</v>
      </c>
      <c r="D170" s="62" t="s">
        <v>297</v>
      </c>
      <c r="E170" s="105">
        <v>9.3000000000000007</v>
      </c>
      <c r="F170" s="62"/>
      <c r="G170" s="134">
        <f t="shared" si="2"/>
        <v>784.26000000000101</v>
      </c>
    </row>
    <row r="171" spans="1:15" ht="15" x14ac:dyDescent="0.25">
      <c r="A171" s="64">
        <v>43696</v>
      </c>
      <c r="B171" s="64">
        <v>43693</v>
      </c>
      <c r="C171" s="62" t="s">
        <v>60</v>
      </c>
      <c r="D171" s="62" t="s">
        <v>298</v>
      </c>
      <c r="E171" s="105">
        <v>9.3000000000000007</v>
      </c>
      <c r="F171" s="62"/>
      <c r="G171" s="134">
        <f t="shared" si="2"/>
        <v>774.96000000000106</v>
      </c>
    </row>
    <row r="172" spans="1:15" ht="15" x14ac:dyDescent="0.25">
      <c r="A172" s="64">
        <v>43693</v>
      </c>
      <c r="B172" s="64">
        <v>43697</v>
      </c>
      <c r="C172" s="62" t="s">
        <v>289</v>
      </c>
      <c r="D172" s="62" t="s">
        <v>299</v>
      </c>
      <c r="E172" s="105">
        <v>0.95</v>
      </c>
      <c r="F172" s="62"/>
      <c r="G172" s="134">
        <f t="shared" si="2"/>
        <v>774.01000000000101</v>
      </c>
    </row>
    <row r="173" spans="1:15" ht="15" x14ac:dyDescent="0.25">
      <c r="A173" s="64">
        <v>43697</v>
      </c>
      <c r="B173" s="64">
        <v>43685</v>
      </c>
      <c r="C173" s="62" t="s">
        <v>85</v>
      </c>
      <c r="D173" s="62" t="s">
        <v>300</v>
      </c>
      <c r="E173" s="105">
        <v>4.95</v>
      </c>
      <c r="F173" s="62"/>
      <c r="G173" s="134">
        <f t="shared" si="2"/>
        <v>769.06000000000097</v>
      </c>
    </row>
    <row r="174" spans="1:15" ht="15" x14ac:dyDescent="0.25">
      <c r="A174" s="64">
        <v>43685</v>
      </c>
      <c r="B174" s="64">
        <v>43682</v>
      </c>
      <c r="C174" s="62" t="s">
        <v>107</v>
      </c>
      <c r="D174" s="62" t="s">
        <v>292</v>
      </c>
      <c r="E174" s="105">
        <v>1</v>
      </c>
      <c r="F174" s="62"/>
      <c r="G174" s="134">
        <f t="shared" si="2"/>
        <v>768.06000000000097</v>
      </c>
    </row>
    <row r="175" spans="1:15" ht="15" x14ac:dyDescent="0.25">
      <c r="A175" s="64">
        <v>43682</v>
      </c>
      <c r="B175" s="64">
        <v>43695</v>
      </c>
      <c r="C175" s="62" t="s">
        <v>60</v>
      </c>
      <c r="D175" s="62" t="s">
        <v>301</v>
      </c>
      <c r="E175" s="105">
        <v>9.3000000000000007</v>
      </c>
      <c r="F175" s="62"/>
      <c r="G175" s="134">
        <f t="shared" si="2"/>
        <v>758.76000000000101</v>
      </c>
      <c r="J175" s="64"/>
      <c r="K175" s="64"/>
      <c r="L175" s="62"/>
      <c r="M175" s="62"/>
      <c r="N175" s="62"/>
      <c r="O175" s="105"/>
    </row>
    <row r="176" spans="1:15" ht="15" x14ac:dyDescent="0.25">
      <c r="A176" s="64">
        <v>43695</v>
      </c>
      <c r="B176" s="64">
        <v>43695</v>
      </c>
      <c r="C176" s="62" t="s">
        <v>60</v>
      </c>
      <c r="D176" s="62" t="s">
        <v>301</v>
      </c>
      <c r="E176" s="105">
        <v>9.3000000000000007</v>
      </c>
      <c r="F176" s="62"/>
      <c r="G176" s="134">
        <f t="shared" si="2"/>
        <v>749.46000000000106</v>
      </c>
    </row>
    <row r="177" spans="1:7" ht="15" x14ac:dyDescent="0.25">
      <c r="A177" s="64">
        <v>43695</v>
      </c>
      <c r="B177" s="64">
        <v>43700</v>
      </c>
      <c r="C177" s="62" t="s">
        <v>130</v>
      </c>
      <c r="D177" s="62" t="s">
        <v>302</v>
      </c>
      <c r="E177" s="105">
        <v>3.55</v>
      </c>
      <c r="F177" s="62"/>
      <c r="G177" s="134">
        <f t="shared" si="2"/>
        <v>745.91000000000111</v>
      </c>
    </row>
    <row r="178" spans="1:7" ht="15" x14ac:dyDescent="0.25">
      <c r="A178" s="64">
        <v>43700</v>
      </c>
      <c r="B178" s="64">
        <v>43699</v>
      </c>
      <c r="C178" s="62" t="s">
        <v>85</v>
      </c>
      <c r="D178" s="62" t="s">
        <v>303</v>
      </c>
      <c r="E178" s="105">
        <v>6.95</v>
      </c>
      <c r="F178" s="62"/>
      <c r="G178" s="134">
        <f t="shared" si="2"/>
        <v>738.96000000000106</v>
      </c>
    </row>
    <row r="179" spans="1:7" ht="15" x14ac:dyDescent="0.25">
      <c r="A179" s="64">
        <v>43699</v>
      </c>
      <c r="B179" s="64">
        <v>43699</v>
      </c>
      <c r="C179" s="62" t="s">
        <v>130</v>
      </c>
      <c r="D179" s="62" t="s">
        <v>7</v>
      </c>
      <c r="E179" s="105">
        <v>4.5</v>
      </c>
      <c r="F179" s="62"/>
      <c r="G179" s="134">
        <f t="shared" si="2"/>
        <v>734.46000000000106</v>
      </c>
    </row>
    <row r="180" spans="1:7" ht="15" x14ac:dyDescent="0.25">
      <c r="A180" s="64">
        <v>43699</v>
      </c>
      <c r="B180" s="64">
        <v>43697</v>
      </c>
      <c r="C180" s="62" t="s">
        <v>253</v>
      </c>
      <c r="D180" s="62" t="s">
        <v>304</v>
      </c>
      <c r="E180" s="105">
        <v>3</v>
      </c>
      <c r="F180" s="62"/>
      <c r="G180" s="134">
        <f t="shared" si="2"/>
        <v>731.46000000000106</v>
      </c>
    </row>
    <row r="181" spans="1:7" ht="15" x14ac:dyDescent="0.25">
      <c r="A181" s="64">
        <v>43650</v>
      </c>
      <c r="B181" s="64">
        <v>43700</v>
      </c>
      <c r="C181" s="62" t="s">
        <v>87</v>
      </c>
      <c r="D181" s="62" t="s">
        <v>305</v>
      </c>
      <c r="E181" s="105">
        <v>7.75</v>
      </c>
      <c r="F181" s="62"/>
      <c r="G181" s="134">
        <f t="shared" si="2"/>
        <v>723.71000000000106</v>
      </c>
    </row>
    <row r="182" spans="1:7" ht="15" x14ac:dyDescent="0.25">
      <c r="A182" s="64">
        <v>43700</v>
      </c>
      <c r="B182" s="64">
        <v>43700</v>
      </c>
      <c r="C182" s="62" t="s">
        <v>130</v>
      </c>
      <c r="D182" s="62" t="s">
        <v>306</v>
      </c>
      <c r="E182" s="105">
        <v>2.7</v>
      </c>
      <c r="F182" s="62"/>
      <c r="G182" s="134">
        <f t="shared" si="2"/>
        <v>721.01000000000101</v>
      </c>
    </row>
    <row r="183" spans="1:7" ht="15" x14ac:dyDescent="0.25">
      <c r="A183" s="64">
        <v>43700</v>
      </c>
      <c r="B183" s="64">
        <v>43700</v>
      </c>
      <c r="C183" s="62" t="s">
        <v>130</v>
      </c>
      <c r="D183" s="62" t="s">
        <v>307</v>
      </c>
      <c r="E183" s="105">
        <v>4.3499999999999996</v>
      </c>
      <c r="F183" s="62"/>
      <c r="G183" s="134">
        <f t="shared" si="2"/>
        <v>716.66000000000099</v>
      </c>
    </row>
    <row r="184" spans="1:7" ht="15" x14ac:dyDescent="0.25">
      <c r="A184" s="64">
        <v>43700</v>
      </c>
      <c r="B184" s="64">
        <v>43699</v>
      </c>
      <c r="C184" s="62" t="s">
        <v>308</v>
      </c>
      <c r="D184" s="62" t="s">
        <v>309</v>
      </c>
      <c r="E184" s="105">
        <v>7.25</v>
      </c>
      <c r="F184" s="62"/>
      <c r="G184" s="134">
        <f t="shared" si="2"/>
        <v>709.41000000000099</v>
      </c>
    </row>
    <row r="185" spans="1:7" ht="15" x14ac:dyDescent="0.25">
      <c r="A185" s="64">
        <v>43699</v>
      </c>
      <c r="B185" s="64">
        <v>43701</v>
      </c>
      <c r="C185" s="62" t="s">
        <v>310</v>
      </c>
      <c r="D185" s="62" t="s">
        <v>311</v>
      </c>
      <c r="E185" s="105">
        <v>8.5500000000000007</v>
      </c>
      <c r="F185" s="62"/>
      <c r="G185" s="134">
        <f t="shared" si="2"/>
        <v>700.86000000000104</v>
      </c>
    </row>
    <row r="186" spans="1:7" ht="15" x14ac:dyDescent="0.25">
      <c r="A186" s="64">
        <v>43701</v>
      </c>
      <c r="B186" s="64">
        <v>43700</v>
      </c>
      <c r="C186" s="62" t="s">
        <v>312</v>
      </c>
      <c r="D186" s="62" t="s">
        <v>313</v>
      </c>
      <c r="E186" s="105">
        <v>4.5</v>
      </c>
      <c r="F186" s="62"/>
      <c r="G186" s="134">
        <f t="shared" si="2"/>
        <v>696.36000000000104</v>
      </c>
    </row>
    <row r="187" spans="1:7" ht="15" x14ac:dyDescent="0.25">
      <c r="A187" s="64">
        <v>43700</v>
      </c>
      <c r="B187" s="64">
        <v>43701</v>
      </c>
      <c r="C187" s="62" t="s">
        <v>93</v>
      </c>
      <c r="D187" s="62" t="s">
        <v>314</v>
      </c>
      <c r="E187" s="105">
        <v>1</v>
      </c>
      <c r="F187" s="62"/>
      <c r="G187" s="134">
        <f t="shared" si="2"/>
        <v>695.36000000000104</v>
      </c>
    </row>
    <row r="188" spans="1:7" ht="15" x14ac:dyDescent="0.25">
      <c r="A188" s="64">
        <v>43701</v>
      </c>
      <c r="B188" s="64">
        <v>43695</v>
      </c>
      <c r="C188" s="62" t="s">
        <v>315</v>
      </c>
      <c r="D188" s="62" t="s">
        <v>316</v>
      </c>
      <c r="E188" s="105">
        <v>2.2999999999999998</v>
      </c>
      <c r="F188" s="62"/>
      <c r="G188" s="134">
        <f t="shared" si="2"/>
        <v>693.06000000000108</v>
      </c>
    </row>
    <row r="189" spans="1:7" ht="15" x14ac:dyDescent="0.25">
      <c r="A189" s="64">
        <v>43695</v>
      </c>
      <c r="B189" s="64">
        <v>43700</v>
      </c>
      <c r="C189" s="62" t="s">
        <v>130</v>
      </c>
      <c r="D189" s="62" t="s">
        <v>317</v>
      </c>
      <c r="E189" s="105">
        <v>3.75</v>
      </c>
      <c r="F189" s="62"/>
      <c r="G189" s="134">
        <f t="shared" si="2"/>
        <v>689.31000000000108</v>
      </c>
    </row>
    <row r="190" spans="1:7" ht="15" x14ac:dyDescent="0.25">
      <c r="A190" s="64">
        <v>43700</v>
      </c>
      <c r="B190" s="64">
        <v>43700</v>
      </c>
      <c r="C190" s="62" t="s">
        <v>122</v>
      </c>
      <c r="D190" s="62" t="s">
        <v>318</v>
      </c>
      <c r="E190" s="105">
        <v>1.8</v>
      </c>
      <c r="F190" s="62"/>
      <c r="G190" s="134">
        <f t="shared" si="2"/>
        <v>687.51000000000113</v>
      </c>
    </row>
    <row r="191" spans="1:7" ht="15" x14ac:dyDescent="0.25">
      <c r="A191" s="64">
        <v>43700</v>
      </c>
      <c r="B191" s="64">
        <v>43700</v>
      </c>
      <c r="C191" s="62" t="s">
        <v>87</v>
      </c>
      <c r="D191" s="62" t="s">
        <v>319</v>
      </c>
      <c r="E191" s="105">
        <v>1.65</v>
      </c>
      <c r="F191" s="62"/>
      <c r="G191" s="134">
        <f t="shared" si="2"/>
        <v>685.86000000000115</v>
      </c>
    </row>
    <row r="192" spans="1:7" ht="15" x14ac:dyDescent="0.25">
      <c r="A192" s="64">
        <v>43700</v>
      </c>
      <c r="B192" s="64">
        <v>43700</v>
      </c>
      <c r="C192" s="62" t="s">
        <v>87</v>
      </c>
      <c r="D192" s="62" t="s">
        <v>319</v>
      </c>
      <c r="E192" s="105">
        <v>5.85</v>
      </c>
      <c r="F192" s="62"/>
      <c r="G192" s="134">
        <f t="shared" si="2"/>
        <v>680.01000000000113</v>
      </c>
    </row>
    <row r="193" spans="1:10" ht="15" x14ac:dyDescent="0.25">
      <c r="A193" s="64">
        <v>43700</v>
      </c>
      <c r="B193" s="64">
        <v>43703</v>
      </c>
      <c r="C193" s="62" t="s">
        <v>320</v>
      </c>
      <c r="D193" s="62" t="s">
        <v>321</v>
      </c>
      <c r="E193" s="105">
        <v>7.8</v>
      </c>
      <c r="F193" s="62"/>
      <c r="G193" s="134">
        <f t="shared" si="2"/>
        <v>672.21000000000117</v>
      </c>
    </row>
    <row r="194" spans="1:10" ht="15" x14ac:dyDescent="0.25">
      <c r="A194" s="64">
        <v>43703</v>
      </c>
      <c r="B194" s="64">
        <v>43700</v>
      </c>
      <c r="C194" s="62" t="s">
        <v>322</v>
      </c>
      <c r="D194" s="62" t="s">
        <v>323</v>
      </c>
      <c r="E194" s="105">
        <v>5.45</v>
      </c>
      <c r="F194" s="62"/>
      <c r="G194" s="134">
        <f t="shared" si="2"/>
        <v>666.76000000000113</v>
      </c>
    </row>
    <row r="195" spans="1:10" ht="15" x14ac:dyDescent="0.25">
      <c r="A195" s="64">
        <v>43700</v>
      </c>
      <c r="B195" s="64">
        <v>43700</v>
      </c>
      <c r="C195" s="62" t="s">
        <v>324</v>
      </c>
      <c r="D195" s="62" t="s">
        <v>319</v>
      </c>
      <c r="E195" s="105">
        <v>7.7</v>
      </c>
      <c r="F195" s="62"/>
      <c r="G195" s="134">
        <f t="shared" si="2"/>
        <v>659.06000000000108</v>
      </c>
    </row>
    <row r="196" spans="1:10" ht="15" x14ac:dyDescent="0.25">
      <c r="A196" s="64">
        <v>43700</v>
      </c>
      <c r="B196" s="64">
        <v>43705</v>
      </c>
      <c r="C196" s="62" t="s">
        <v>325</v>
      </c>
      <c r="D196" s="62" t="s">
        <v>326</v>
      </c>
      <c r="E196" s="105">
        <v>22.27</v>
      </c>
      <c r="F196" s="62"/>
      <c r="G196" s="134">
        <f t="shared" si="2"/>
        <v>636.7900000000011</v>
      </c>
    </row>
    <row r="197" spans="1:10" ht="15" x14ac:dyDescent="0.25">
      <c r="A197" s="64">
        <v>43700</v>
      </c>
      <c r="B197" s="64">
        <v>43705</v>
      </c>
      <c r="C197" s="62" t="s">
        <v>327</v>
      </c>
      <c r="D197" s="62" t="s">
        <v>326</v>
      </c>
      <c r="E197" s="105">
        <v>27.68</v>
      </c>
      <c r="F197" s="62"/>
      <c r="G197" s="134">
        <f t="shared" si="2"/>
        <v>609.11000000000115</v>
      </c>
    </row>
    <row r="198" spans="1:10" ht="15" x14ac:dyDescent="0.25">
      <c r="A198" s="64">
        <v>43702</v>
      </c>
      <c r="B198" s="64">
        <v>43705</v>
      </c>
      <c r="C198" s="62" t="s">
        <v>327</v>
      </c>
      <c r="D198" s="62" t="s">
        <v>326</v>
      </c>
      <c r="E198" s="105">
        <v>6.36</v>
      </c>
      <c r="F198" s="62"/>
      <c r="G198" s="134">
        <f t="shared" si="2"/>
        <v>602.75000000000114</v>
      </c>
    </row>
    <row r="199" spans="1:10" ht="15" x14ac:dyDescent="0.25">
      <c r="A199" s="64">
        <v>43700</v>
      </c>
      <c r="B199" s="64">
        <v>43705</v>
      </c>
      <c r="C199" s="62" t="s">
        <v>327</v>
      </c>
      <c r="D199" s="62" t="s">
        <v>326</v>
      </c>
      <c r="E199" s="105">
        <v>8.8000000000000007</v>
      </c>
      <c r="F199" s="62"/>
      <c r="G199" s="134">
        <f t="shared" ref="G199:G207" si="3">G198-E199</f>
        <v>593.95000000000118</v>
      </c>
    </row>
    <row r="200" spans="1:10" ht="15" x14ac:dyDescent="0.25">
      <c r="A200" s="64">
        <v>43701</v>
      </c>
      <c r="B200" s="64">
        <v>43705</v>
      </c>
      <c r="C200" s="62" t="s">
        <v>328</v>
      </c>
      <c r="D200" s="62" t="s">
        <v>326</v>
      </c>
      <c r="E200" s="105">
        <v>8.1</v>
      </c>
      <c r="F200" s="62"/>
      <c r="G200" s="134">
        <f t="shared" si="3"/>
        <v>585.85000000000116</v>
      </c>
    </row>
    <row r="201" spans="1:10" ht="15" x14ac:dyDescent="0.25">
      <c r="A201" s="64">
        <v>43701</v>
      </c>
      <c r="B201" s="64">
        <v>43705</v>
      </c>
      <c r="C201" s="62" t="s">
        <v>327</v>
      </c>
      <c r="D201" s="62" t="s">
        <v>326</v>
      </c>
      <c r="E201" s="105">
        <v>7.6</v>
      </c>
      <c r="F201" s="62"/>
      <c r="G201" s="134">
        <f t="shared" si="3"/>
        <v>578.25000000000114</v>
      </c>
    </row>
    <row r="202" spans="1:10" ht="15" x14ac:dyDescent="0.25">
      <c r="A202" s="64">
        <v>43700</v>
      </c>
      <c r="B202" s="64">
        <v>43703</v>
      </c>
      <c r="C202" s="62" t="s">
        <v>329</v>
      </c>
      <c r="D202" s="62" t="s">
        <v>330</v>
      </c>
      <c r="E202" s="105">
        <v>15.15</v>
      </c>
      <c r="F202" s="62"/>
      <c r="G202" s="134">
        <f t="shared" si="3"/>
        <v>563.10000000000116</v>
      </c>
      <c r="J202" s="139"/>
    </row>
    <row r="203" spans="1:10" ht="15" x14ac:dyDescent="0.25">
      <c r="A203" s="64">
        <v>43702</v>
      </c>
      <c r="B203" s="64">
        <v>43662</v>
      </c>
      <c r="C203" s="62" t="s">
        <v>331</v>
      </c>
      <c r="D203" s="62" t="s">
        <v>332</v>
      </c>
      <c r="E203" s="105">
        <v>0.7</v>
      </c>
      <c r="F203" s="62"/>
      <c r="G203" s="134">
        <f t="shared" si="3"/>
        <v>562.40000000000111</v>
      </c>
    </row>
    <row r="204" spans="1:10" ht="15" x14ac:dyDescent="0.25">
      <c r="A204" s="64">
        <v>43662</v>
      </c>
      <c r="B204" s="64">
        <v>43705</v>
      </c>
      <c r="C204" s="62" t="s">
        <v>333</v>
      </c>
      <c r="D204" s="62" t="s">
        <v>334</v>
      </c>
      <c r="E204" s="105">
        <v>3.7</v>
      </c>
      <c r="F204" s="62"/>
      <c r="G204" s="134">
        <f t="shared" si="3"/>
        <v>558.70000000000107</v>
      </c>
    </row>
    <row r="205" spans="1:10" ht="15" x14ac:dyDescent="0.25">
      <c r="A205" s="64">
        <v>43704</v>
      </c>
      <c r="B205" s="64">
        <v>43705</v>
      </c>
      <c r="C205" s="62" t="s">
        <v>335</v>
      </c>
      <c r="D205" s="62" t="s">
        <v>336</v>
      </c>
      <c r="E205" s="105">
        <v>1.45</v>
      </c>
      <c r="F205" s="62"/>
      <c r="G205" s="134">
        <f t="shared" si="3"/>
        <v>557.25000000000102</v>
      </c>
    </row>
    <row r="206" spans="1:10" ht="15" x14ac:dyDescent="0.25">
      <c r="A206" s="64">
        <v>43704</v>
      </c>
      <c r="B206" s="64">
        <v>43704</v>
      </c>
      <c r="C206" s="62" t="s">
        <v>60</v>
      </c>
      <c r="D206" s="62" t="s">
        <v>337</v>
      </c>
      <c r="E206" s="105">
        <v>9.3000000000000007</v>
      </c>
      <c r="F206" s="62"/>
      <c r="G206" s="134">
        <f t="shared" si="3"/>
        <v>547.95000000000107</v>
      </c>
    </row>
    <row r="207" spans="1:10" ht="15.75" thickBot="1" x14ac:dyDescent="0.3">
      <c r="A207" s="64">
        <v>43704</v>
      </c>
      <c r="B207" s="64"/>
      <c r="C207" s="62"/>
      <c r="D207" s="62"/>
      <c r="E207" s="105"/>
      <c r="F207" s="62"/>
      <c r="G207" s="134">
        <f t="shared" si="3"/>
        <v>547.95000000000107</v>
      </c>
    </row>
    <row r="208" spans="1:10" ht="15.75" thickBot="1" x14ac:dyDescent="0.3">
      <c r="A208" s="93"/>
      <c r="B208" s="118"/>
      <c r="C208" s="258" t="s">
        <v>290</v>
      </c>
      <c r="D208" s="259"/>
      <c r="E208" s="121">
        <f>SUM(E6:E207)</f>
        <v>1249.3099999999986</v>
      </c>
      <c r="F208" s="120"/>
      <c r="G208" s="98"/>
    </row>
    <row r="227" spans="1:1" x14ac:dyDescent="0.2">
      <c r="A227" s="60"/>
    </row>
    <row r="228" spans="1:1" x14ac:dyDescent="0.2">
      <c r="A228" s="60"/>
    </row>
  </sheetData>
  <mergeCells count="2">
    <mergeCell ref="B1:C1"/>
    <mergeCell ref="C208:D208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16"/>
  <sheetViews>
    <sheetView topLeftCell="A48" workbookViewId="0">
      <selection activeCell="D61" sqref="D1:D1048576"/>
    </sheetView>
  </sheetViews>
  <sheetFormatPr baseColWidth="10" defaultRowHeight="14.25" x14ac:dyDescent="0.2"/>
  <cols>
    <col min="1" max="1" width="11.125" customWidth="1"/>
    <col min="2" max="2" width="10.625" customWidth="1"/>
    <col min="3" max="3" width="24.125" customWidth="1"/>
    <col min="4" max="4" width="27" customWidth="1"/>
    <col min="5" max="5" width="9.375" customWidth="1"/>
    <col min="6" max="6" width="7.375" customWidth="1"/>
    <col min="7" max="7" width="9.75" customWidth="1"/>
    <col min="10" max="10" width="21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339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60"/>
      <c r="B4" s="57"/>
      <c r="C4" s="58" t="s">
        <v>341</v>
      </c>
      <c r="D4" s="60"/>
      <c r="E4" s="60"/>
      <c r="F4" s="60"/>
      <c r="G4" s="135">
        <v>1000</v>
      </c>
    </row>
    <row r="5" spans="1:7" ht="15" x14ac:dyDescent="0.25">
      <c r="A5" s="58"/>
      <c r="B5" s="57"/>
      <c r="C5" s="58" t="s">
        <v>340</v>
      </c>
      <c r="D5" s="58"/>
      <c r="E5" s="96"/>
      <c r="F5" s="126"/>
      <c r="G5" s="133">
        <f>'LIQUIDACIÓN 14'!G207</f>
        <v>547.95000000000107</v>
      </c>
    </row>
    <row r="6" spans="1:7" ht="15" x14ac:dyDescent="0.25">
      <c r="A6" s="68">
        <v>43701</v>
      </c>
      <c r="B6" s="68">
        <v>43701</v>
      </c>
      <c r="C6" s="58" t="s">
        <v>343</v>
      </c>
      <c r="D6" s="58" t="s">
        <v>344</v>
      </c>
      <c r="E6" s="58">
        <v>34.96</v>
      </c>
      <c r="F6" s="58"/>
      <c r="G6" s="134">
        <f>(G4+G5)-E6</f>
        <v>1512.9900000000011</v>
      </c>
    </row>
    <row r="7" spans="1:7" ht="15" x14ac:dyDescent="0.25">
      <c r="A7" s="68">
        <v>43709</v>
      </c>
      <c r="B7" s="68">
        <v>43709</v>
      </c>
      <c r="C7" s="58" t="s">
        <v>343</v>
      </c>
      <c r="D7" s="58" t="s">
        <v>344</v>
      </c>
      <c r="E7" s="58">
        <v>34.96</v>
      </c>
      <c r="F7" s="58"/>
      <c r="G7" s="134">
        <f>G6-E7</f>
        <v>1478.0300000000011</v>
      </c>
    </row>
    <row r="8" spans="1:7" ht="15" x14ac:dyDescent="0.25">
      <c r="A8" s="68">
        <v>43704</v>
      </c>
      <c r="B8" s="68">
        <v>43704</v>
      </c>
      <c r="C8" s="58" t="s">
        <v>60</v>
      </c>
      <c r="D8" s="58" t="s">
        <v>345</v>
      </c>
      <c r="E8" s="58">
        <v>9.3000000000000007</v>
      </c>
      <c r="F8" s="58"/>
      <c r="G8" s="134">
        <f t="shared" ref="G8:G71" si="0">G7-E8</f>
        <v>1468.7300000000012</v>
      </c>
    </row>
    <row r="9" spans="1:7" ht="15" x14ac:dyDescent="0.25">
      <c r="A9" s="68">
        <v>43705</v>
      </c>
      <c r="B9" s="68">
        <v>43705</v>
      </c>
      <c r="C9" s="58" t="s">
        <v>50</v>
      </c>
      <c r="D9" s="58" t="s">
        <v>346</v>
      </c>
      <c r="E9" s="96">
        <v>6.05</v>
      </c>
      <c r="F9" s="58"/>
      <c r="G9" s="134">
        <f t="shared" si="0"/>
        <v>1462.6800000000012</v>
      </c>
    </row>
    <row r="10" spans="1:7" ht="15" x14ac:dyDescent="0.25">
      <c r="A10" s="68">
        <v>43710</v>
      </c>
      <c r="B10" s="68">
        <v>43710</v>
      </c>
      <c r="C10" s="58" t="s">
        <v>45</v>
      </c>
      <c r="D10" s="58" t="s">
        <v>348</v>
      </c>
      <c r="E10" s="96">
        <v>2.2999999999999998</v>
      </c>
      <c r="F10" s="58"/>
      <c r="G10" s="134">
        <f t="shared" si="0"/>
        <v>1460.3800000000012</v>
      </c>
    </row>
    <row r="11" spans="1:7" ht="15" x14ac:dyDescent="0.25">
      <c r="A11" s="68">
        <v>43710</v>
      </c>
      <c r="B11" s="68">
        <v>43710</v>
      </c>
      <c r="C11" s="58" t="s">
        <v>135</v>
      </c>
      <c r="D11" s="58" t="s">
        <v>347</v>
      </c>
      <c r="E11" s="96">
        <v>3.3</v>
      </c>
      <c r="F11" s="58"/>
      <c r="G11" s="134">
        <f t="shared" si="0"/>
        <v>1457.0800000000013</v>
      </c>
    </row>
    <row r="12" spans="1:7" ht="15" x14ac:dyDescent="0.25">
      <c r="A12" s="68">
        <v>43710</v>
      </c>
      <c r="B12" s="68">
        <v>43710</v>
      </c>
      <c r="C12" s="58" t="s">
        <v>45</v>
      </c>
      <c r="D12" s="58" t="s">
        <v>349</v>
      </c>
      <c r="E12" s="96">
        <v>3.35</v>
      </c>
      <c r="F12" s="58"/>
      <c r="G12" s="134">
        <f t="shared" si="0"/>
        <v>1453.7300000000014</v>
      </c>
    </row>
    <row r="13" spans="1:7" ht="15" x14ac:dyDescent="0.25">
      <c r="A13" s="68">
        <v>43711</v>
      </c>
      <c r="B13" s="68">
        <v>43711</v>
      </c>
      <c r="C13" s="58" t="s">
        <v>50</v>
      </c>
      <c r="D13" s="58" t="s">
        <v>7</v>
      </c>
      <c r="E13" s="96">
        <v>2.6</v>
      </c>
      <c r="F13" s="58"/>
      <c r="G13" s="134">
        <f t="shared" si="0"/>
        <v>1451.1300000000015</v>
      </c>
    </row>
    <row r="14" spans="1:7" ht="15" x14ac:dyDescent="0.25">
      <c r="A14" s="68">
        <v>43710</v>
      </c>
      <c r="B14" s="68">
        <v>43710</v>
      </c>
      <c r="C14" s="58" t="s">
        <v>350</v>
      </c>
      <c r="D14" s="58" t="s">
        <v>351</v>
      </c>
      <c r="E14" s="96">
        <v>2.75</v>
      </c>
      <c r="F14" s="58"/>
      <c r="G14" s="134">
        <f t="shared" si="0"/>
        <v>1448.3800000000015</v>
      </c>
    </row>
    <row r="15" spans="1:7" ht="15" x14ac:dyDescent="0.25">
      <c r="A15" s="68">
        <v>43710</v>
      </c>
      <c r="B15" s="68">
        <v>43710</v>
      </c>
      <c r="C15" s="58" t="s">
        <v>50</v>
      </c>
      <c r="D15" s="58" t="s">
        <v>352</v>
      </c>
      <c r="E15" s="96">
        <v>6.9</v>
      </c>
      <c r="F15" s="58"/>
      <c r="G15" s="134">
        <f t="shared" si="0"/>
        <v>1441.4800000000014</v>
      </c>
    </row>
    <row r="16" spans="1:7" ht="15" x14ac:dyDescent="0.25">
      <c r="A16" s="68">
        <v>43710</v>
      </c>
      <c r="B16" s="68">
        <v>43711</v>
      </c>
      <c r="C16" s="58" t="s">
        <v>72</v>
      </c>
      <c r="D16" s="58" t="s">
        <v>353</v>
      </c>
      <c r="E16" s="96">
        <v>3.9</v>
      </c>
      <c r="F16" s="58"/>
      <c r="G16" s="134">
        <f t="shared" si="0"/>
        <v>1437.5800000000013</v>
      </c>
    </row>
    <row r="17" spans="1:7" ht="15" x14ac:dyDescent="0.25">
      <c r="A17" s="68">
        <v>43706</v>
      </c>
      <c r="B17" s="68">
        <v>43706</v>
      </c>
      <c r="C17" s="58" t="s">
        <v>50</v>
      </c>
      <c r="D17" s="58" t="s">
        <v>7</v>
      </c>
      <c r="E17" s="96">
        <v>6.8</v>
      </c>
      <c r="F17" s="58"/>
      <c r="G17" s="134">
        <f t="shared" si="0"/>
        <v>1430.7800000000013</v>
      </c>
    </row>
    <row r="18" spans="1:7" ht="15" x14ac:dyDescent="0.25">
      <c r="A18" s="57">
        <v>43678</v>
      </c>
      <c r="B18" s="57">
        <v>43678</v>
      </c>
      <c r="C18" s="58" t="s">
        <v>50</v>
      </c>
      <c r="D18" s="58" t="s">
        <v>354</v>
      </c>
      <c r="E18" s="128">
        <v>2.15</v>
      </c>
      <c r="F18" s="58"/>
      <c r="G18" s="134">
        <f t="shared" si="0"/>
        <v>1428.6300000000012</v>
      </c>
    </row>
    <row r="19" spans="1:7" ht="15" x14ac:dyDescent="0.25">
      <c r="A19" s="68">
        <v>43678</v>
      </c>
      <c r="B19" s="68">
        <v>43678</v>
      </c>
      <c r="C19" s="58" t="s">
        <v>122</v>
      </c>
      <c r="D19" s="58" t="s">
        <v>354</v>
      </c>
      <c r="E19" s="96">
        <v>1.45</v>
      </c>
      <c r="F19" s="58"/>
      <c r="G19" s="134">
        <f t="shared" si="0"/>
        <v>1427.1800000000012</v>
      </c>
    </row>
    <row r="20" spans="1:7" ht="15" x14ac:dyDescent="0.25">
      <c r="A20" s="68">
        <v>43706</v>
      </c>
      <c r="B20" s="68">
        <v>43706</v>
      </c>
      <c r="C20" s="58" t="s">
        <v>355</v>
      </c>
      <c r="D20" s="58" t="s">
        <v>356</v>
      </c>
      <c r="E20" s="96">
        <v>2.6</v>
      </c>
      <c r="F20" s="58"/>
      <c r="G20" s="134">
        <f t="shared" si="0"/>
        <v>1424.5800000000013</v>
      </c>
    </row>
    <row r="21" spans="1:7" ht="15" x14ac:dyDescent="0.25">
      <c r="A21" s="68">
        <v>43705</v>
      </c>
      <c r="B21" s="68">
        <v>43705</v>
      </c>
      <c r="C21" s="58" t="s">
        <v>118</v>
      </c>
      <c r="D21" s="58" t="s">
        <v>357</v>
      </c>
      <c r="E21" s="96">
        <v>1.85</v>
      </c>
      <c r="F21" s="58"/>
      <c r="G21" s="134">
        <f t="shared" si="0"/>
        <v>1422.7300000000014</v>
      </c>
    </row>
    <row r="22" spans="1:7" ht="15" x14ac:dyDescent="0.25">
      <c r="A22" s="68">
        <v>43705</v>
      </c>
      <c r="B22" s="68">
        <v>43705</v>
      </c>
      <c r="C22" s="58" t="s">
        <v>107</v>
      </c>
      <c r="D22" s="58" t="s">
        <v>358</v>
      </c>
      <c r="E22" s="96">
        <v>1</v>
      </c>
      <c r="F22" s="58"/>
      <c r="G22" s="134">
        <f t="shared" si="0"/>
        <v>1421.7300000000014</v>
      </c>
    </row>
    <row r="23" spans="1:7" ht="15" x14ac:dyDescent="0.25">
      <c r="A23" s="68">
        <v>43705</v>
      </c>
      <c r="B23" s="68">
        <v>43705</v>
      </c>
      <c r="C23" s="58" t="s">
        <v>107</v>
      </c>
      <c r="D23" s="58" t="s">
        <v>358</v>
      </c>
      <c r="E23" s="96">
        <v>1.1000000000000001</v>
      </c>
      <c r="F23" s="58"/>
      <c r="G23" s="134">
        <f t="shared" si="0"/>
        <v>1420.6300000000015</v>
      </c>
    </row>
    <row r="24" spans="1:7" ht="15" x14ac:dyDescent="0.25">
      <c r="A24" s="68">
        <v>43705</v>
      </c>
      <c r="B24" s="68">
        <v>43705</v>
      </c>
      <c r="C24" s="58" t="s">
        <v>107</v>
      </c>
      <c r="D24" s="58" t="s">
        <v>359</v>
      </c>
      <c r="E24" s="96">
        <v>1</v>
      </c>
      <c r="F24" s="58"/>
      <c r="G24" s="134">
        <f t="shared" si="0"/>
        <v>1419.6300000000015</v>
      </c>
    </row>
    <row r="25" spans="1:7" ht="15" x14ac:dyDescent="0.25">
      <c r="A25" s="68">
        <v>43699</v>
      </c>
      <c r="B25" s="68">
        <v>43699</v>
      </c>
      <c r="C25" s="58" t="s">
        <v>234</v>
      </c>
      <c r="D25" s="58" t="s">
        <v>360</v>
      </c>
      <c r="E25" s="96">
        <v>0.5</v>
      </c>
      <c r="F25" s="58"/>
      <c r="G25" s="134">
        <f t="shared" si="0"/>
        <v>1419.1300000000015</v>
      </c>
    </row>
    <row r="26" spans="1:7" ht="15" x14ac:dyDescent="0.25">
      <c r="A26" s="68">
        <v>43705</v>
      </c>
      <c r="B26" s="68">
        <v>43706</v>
      </c>
      <c r="C26" s="58" t="s">
        <v>60</v>
      </c>
      <c r="D26" s="58" t="s">
        <v>361</v>
      </c>
      <c r="E26" s="96">
        <v>5.3</v>
      </c>
      <c r="F26" s="58"/>
      <c r="G26" s="134">
        <f t="shared" si="0"/>
        <v>1413.8300000000015</v>
      </c>
    </row>
    <row r="27" spans="1:7" ht="15" x14ac:dyDescent="0.25">
      <c r="A27" s="68">
        <v>43705</v>
      </c>
      <c r="B27" s="68">
        <v>43706</v>
      </c>
      <c r="C27" s="58" t="s">
        <v>60</v>
      </c>
      <c r="D27" s="58" t="s">
        <v>361</v>
      </c>
      <c r="E27" s="96">
        <v>5.3</v>
      </c>
      <c r="F27" s="58"/>
      <c r="G27" s="134">
        <f t="shared" si="0"/>
        <v>1408.5300000000016</v>
      </c>
    </row>
    <row r="28" spans="1:7" ht="15" x14ac:dyDescent="0.25">
      <c r="A28" s="57">
        <v>43703</v>
      </c>
      <c r="B28" s="57">
        <v>43703</v>
      </c>
      <c r="C28" s="58" t="s">
        <v>50</v>
      </c>
      <c r="D28" s="58" t="s">
        <v>362</v>
      </c>
      <c r="E28" s="96">
        <v>4.2</v>
      </c>
      <c r="F28" s="60"/>
      <c r="G28" s="134">
        <f t="shared" si="0"/>
        <v>1404.3300000000015</v>
      </c>
    </row>
    <row r="29" spans="1:7" ht="15" x14ac:dyDescent="0.25">
      <c r="A29" s="57">
        <v>43707</v>
      </c>
      <c r="B29" s="57">
        <v>43710</v>
      </c>
      <c r="C29" s="58" t="s">
        <v>60</v>
      </c>
      <c r="D29" s="58" t="s">
        <v>363</v>
      </c>
      <c r="E29" s="96">
        <v>9.3000000000000007</v>
      </c>
      <c r="F29" s="60"/>
      <c r="G29" s="134">
        <f t="shared" si="0"/>
        <v>1395.0300000000016</v>
      </c>
    </row>
    <row r="30" spans="1:7" ht="15" x14ac:dyDescent="0.25">
      <c r="A30" s="57">
        <v>43707</v>
      </c>
      <c r="B30" s="57">
        <v>43710</v>
      </c>
      <c r="C30" s="58" t="s">
        <v>60</v>
      </c>
      <c r="D30" s="58" t="s">
        <v>363</v>
      </c>
      <c r="E30" s="96">
        <v>9.3000000000000007</v>
      </c>
      <c r="F30" s="60"/>
      <c r="G30" s="134">
        <f t="shared" si="0"/>
        <v>1385.7300000000016</v>
      </c>
    </row>
    <row r="31" spans="1:7" ht="15" x14ac:dyDescent="0.25">
      <c r="A31" s="57">
        <v>43707</v>
      </c>
      <c r="B31" s="57">
        <v>43707</v>
      </c>
      <c r="C31" s="58" t="s">
        <v>364</v>
      </c>
      <c r="D31" s="58" t="s">
        <v>363</v>
      </c>
      <c r="E31" s="96">
        <v>10</v>
      </c>
      <c r="F31" s="60"/>
      <c r="G31" s="134">
        <f t="shared" si="0"/>
        <v>1375.7300000000016</v>
      </c>
    </row>
    <row r="32" spans="1:7" ht="15" x14ac:dyDescent="0.25">
      <c r="A32" s="57">
        <v>43707</v>
      </c>
      <c r="B32" s="57">
        <v>43707</v>
      </c>
      <c r="C32" s="58" t="s">
        <v>365</v>
      </c>
      <c r="D32" s="58" t="s">
        <v>366</v>
      </c>
      <c r="E32" s="96">
        <v>5.15</v>
      </c>
      <c r="F32" s="60"/>
      <c r="G32" s="134">
        <f t="shared" si="0"/>
        <v>1370.5800000000015</v>
      </c>
    </row>
    <row r="33" spans="1:7" ht="15" x14ac:dyDescent="0.25">
      <c r="A33" s="57">
        <v>43707</v>
      </c>
      <c r="B33" s="57">
        <v>43707</v>
      </c>
      <c r="C33" s="58" t="s">
        <v>87</v>
      </c>
      <c r="D33" s="58" t="s">
        <v>367</v>
      </c>
      <c r="E33" s="96">
        <v>8.85</v>
      </c>
      <c r="F33" s="60"/>
      <c r="G33" s="134">
        <f t="shared" si="0"/>
        <v>1361.7300000000016</v>
      </c>
    </row>
    <row r="34" spans="1:7" ht="15" x14ac:dyDescent="0.25">
      <c r="A34" s="57">
        <v>43706</v>
      </c>
      <c r="B34" s="57">
        <v>43706</v>
      </c>
      <c r="C34" s="58" t="s">
        <v>50</v>
      </c>
      <c r="D34" s="58" t="s">
        <v>368</v>
      </c>
      <c r="E34" s="96">
        <v>4.5</v>
      </c>
      <c r="F34" s="60"/>
      <c r="G34" s="134">
        <f t="shared" si="0"/>
        <v>1357.2300000000016</v>
      </c>
    </row>
    <row r="35" spans="1:7" ht="15" x14ac:dyDescent="0.25">
      <c r="A35" s="57">
        <v>43706</v>
      </c>
      <c r="B35" s="57">
        <v>43706</v>
      </c>
      <c r="C35" s="58" t="s">
        <v>107</v>
      </c>
      <c r="D35" s="58" t="s">
        <v>369</v>
      </c>
      <c r="E35" s="96">
        <v>0.65</v>
      </c>
      <c r="F35" s="60"/>
      <c r="G35" s="134">
        <f t="shared" si="0"/>
        <v>1356.5800000000015</v>
      </c>
    </row>
    <row r="36" spans="1:7" ht="15" x14ac:dyDescent="0.25">
      <c r="A36" s="57">
        <v>43708</v>
      </c>
      <c r="B36" s="57">
        <v>43708</v>
      </c>
      <c r="C36" s="58" t="s">
        <v>60</v>
      </c>
      <c r="D36" s="58" t="s">
        <v>372</v>
      </c>
      <c r="E36" s="96">
        <v>9.3000000000000007</v>
      </c>
      <c r="F36" s="58"/>
      <c r="G36" s="134">
        <f t="shared" si="0"/>
        <v>1347.2800000000016</v>
      </c>
    </row>
    <row r="37" spans="1:7" ht="15" x14ac:dyDescent="0.25">
      <c r="A37" s="57">
        <v>43708</v>
      </c>
      <c r="B37" s="57">
        <v>43708</v>
      </c>
      <c r="C37" s="58" t="s">
        <v>60</v>
      </c>
      <c r="D37" s="58" t="s">
        <v>372</v>
      </c>
      <c r="E37" s="96">
        <v>6.1</v>
      </c>
      <c r="F37" s="58"/>
      <c r="G37" s="134">
        <f t="shared" si="0"/>
        <v>1341.1800000000017</v>
      </c>
    </row>
    <row r="38" spans="1:7" ht="15" x14ac:dyDescent="0.25">
      <c r="A38" s="57">
        <v>43708</v>
      </c>
      <c r="B38" s="57">
        <v>43708</v>
      </c>
      <c r="C38" s="58" t="s">
        <v>49</v>
      </c>
      <c r="D38" s="58" t="s">
        <v>371</v>
      </c>
      <c r="E38" s="96">
        <v>0.85</v>
      </c>
      <c r="F38" s="58"/>
      <c r="G38" s="134">
        <f t="shared" si="0"/>
        <v>1340.3300000000017</v>
      </c>
    </row>
    <row r="39" spans="1:7" ht="15" x14ac:dyDescent="0.25">
      <c r="A39" s="57">
        <v>43708</v>
      </c>
      <c r="B39" s="57">
        <v>43708</v>
      </c>
      <c r="C39" s="58" t="s">
        <v>60</v>
      </c>
      <c r="D39" s="58" t="s">
        <v>370</v>
      </c>
      <c r="E39" s="96">
        <v>12.95</v>
      </c>
      <c r="F39" s="58"/>
      <c r="G39" s="134">
        <f t="shared" si="0"/>
        <v>1327.3800000000017</v>
      </c>
    </row>
    <row r="40" spans="1:7" ht="15" x14ac:dyDescent="0.25">
      <c r="A40" s="57">
        <v>43708</v>
      </c>
      <c r="B40" s="57">
        <v>43708</v>
      </c>
      <c r="C40" s="58" t="s">
        <v>60</v>
      </c>
      <c r="D40" s="58" t="s">
        <v>370</v>
      </c>
      <c r="E40" s="96">
        <v>12.95</v>
      </c>
      <c r="F40" s="58"/>
      <c r="G40" s="134">
        <f t="shared" si="0"/>
        <v>1314.4300000000017</v>
      </c>
    </row>
    <row r="41" spans="1:7" ht="15" x14ac:dyDescent="0.25">
      <c r="A41" s="57">
        <v>43708</v>
      </c>
      <c r="B41" s="57">
        <v>43708</v>
      </c>
      <c r="C41" s="58" t="s">
        <v>374</v>
      </c>
      <c r="D41" s="58" t="s">
        <v>373</v>
      </c>
      <c r="E41" s="96">
        <v>50</v>
      </c>
      <c r="F41" s="58"/>
      <c r="G41" s="134">
        <f t="shared" si="0"/>
        <v>1264.4300000000017</v>
      </c>
    </row>
    <row r="42" spans="1:7" ht="15" x14ac:dyDescent="0.25">
      <c r="A42" s="57">
        <v>43709</v>
      </c>
      <c r="B42" s="57">
        <v>43709</v>
      </c>
      <c r="C42" s="58" t="s">
        <v>60</v>
      </c>
      <c r="D42" s="58" t="s">
        <v>375</v>
      </c>
      <c r="E42" s="96">
        <v>5.3</v>
      </c>
      <c r="F42" s="58"/>
      <c r="G42" s="134">
        <f t="shared" si="0"/>
        <v>1259.1300000000017</v>
      </c>
    </row>
    <row r="43" spans="1:7" ht="15" x14ac:dyDescent="0.25">
      <c r="A43" s="57">
        <v>43709</v>
      </c>
      <c r="B43" s="57">
        <v>43709</v>
      </c>
      <c r="C43" s="58" t="s">
        <v>60</v>
      </c>
      <c r="D43" s="58" t="s">
        <v>375</v>
      </c>
      <c r="E43" s="96">
        <v>5.3</v>
      </c>
      <c r="F43" s="58"/>
      <c r="G43" s="134">
        <f t="shared" si="0"/>
        <v>1253.8300000000017</v>
      </c>
    </row>
    <row r="44" spans="1:7" ht="15" x14ac:dyDescent="0.25">
      <c r="A44" s="57">
        <v>43709</v>
      </c>
      <c r="B44" s="57">
        <v>43709</v>
      </c>
      <c r="C44" s="58" t="s">
        <v>122</v>
      </c>
      <c r="D44" s="58" t="s">
        <v>376</v>
      </c>
      <c r="E44" s="96">
        <v>3.6</v>
      </c>
      <c r="F44" s="58"/>
      <c r="G44" s="134">
        <f t="shared" si="0"/>
        <v>1250.2300000000018</v>
      </c>
    </row>
    <row r="45" spans="1:7" ht="15" x14ac:dyDescent="0.25">
      <c r="A45" s="57">
        <v>43707</v>
      </c>
      <c r="B45" s="57">
        <v>43710</v>
      </c>
      <c r="C45" s="58" t="s">
        <v>377</v>
      </c>
      <c r="D45" s="58" t="s">
        <v>378</v>
      </c>
      <c r="E45" s="96">
        <v>12</v>
      </c>
      <c r="F45" s="58"/>
      <c r="G45" s="134">
        <f t="shared" si="0"/>
        <v>1238.2300000000018</v>
      </c>
    </row>
    <row r="46" spans="1:7" ht="15" x14ac:dyDescent="0.25">
      <c r="A46" s="57">
        <v>43703</v>
      </c>
      <c r="B46" s="57">
        <v>43710</v>
      </c>
      <c r="C46" s="58" t="s">
        <v>379</v>
      </c>
      <c r="D46" s="95" t="s">
        <v>380</v>
      </c>
      <c r="E46" s="96">
        <v>40</v>
      </c>
      <c r="F46" s="58"/>
      <c r="G46" s="134">
        <f t="shared" si="0"/>
        <v>1198.2300000000018</v>
      </c>
    </row>
    <row r="47" spans="1:7" ht="15" x14ac:dyDescent="0.25">
      <c r="A47" s="57">
        <v>43703</v>
      </c>
      <c r="B47" s="57">
        <v>43703</v>
      </c>
      <c r="C47" s="58" t="s">
        <v>83</v>
      </c>
      <c r="D47" s="95" t="s">
        <v>381</v>
      </c>
      <c r="E47" s="96">
        <v>1</v>
      </c>
      <c r="F47" s="58"/>
      <c r="G47" s="134">
        <f t="shared" si="0"/>
        <v>1197.2300000000018</v>
      </c>
    </row>
    <row r="48" spans="1:7" ht="15" x14ac:dyDescent="0.25">
      <c r="A48" s="57">
        <v>43711</v>
      </c>
      <c r="B48" s="57">
        <v>43711</v>
      </c>
      <c r="C48" s="58" t="s">
        <v>50</v>
      </c>
      <c r="D48" s="95" t="s">
        <v>382</v>
      </c>
      <c r="E48" s="96">
        <v>6.15</v>
      </c>
      <c r="F48" s="58"/>
      <c r="G48" s="134">
        <f t="shared" si="0"/>
        <v>1191.0800000000017</v>
      </c>
    </row>
    <row r="49" spans="1:7" ht="15" x14ac:dyDescent="0.25">
      <c r="A49" s="57">
        <v>43711</v>
      </c>
      <c r="B49" s="57">
        <v>43711</v>
      </c>
      <c r="C49" s="58" t="s">
        <v>60</v>
      </c>
      <c r="D49" s="58" t="s">
        <v>383</v>
      </c>
      <c r="E49" s="96">
        <v>9.3000000000000007</v>
      </c>
      <c r="F49" s="58"/>
      <c r="G49" s="134">
        <f t="shared" si="0"/>
        <v>1181.7800000000018</v>
      </c>
    </row>
    <row r="50" spans="1:7" ht="15" x14ac:dyDescent="0.25">
      <c r="A50" s="57">
        <v>43711</v>
      </c>
      <c r="B50" s="57">
        <v>43711</v>
      </c>
      <c r="C50" s="58" t="s">
        <v>60</v>
      </c>
      <c r="D50" s="58" t="s">
        <v>383</v>
      </c>
      <c r="E50" s="96">
        <v>6.95</v>
      </c>
      <c r="F50" s="58"/>
      <c r="G50" s="134">
        <f t="shared" si="0"/>
        <v>1174.8300000000017</v>
      </c>
    </row>
    <row r="51" spans="1:7" ht="15" x14ac:dyDescent="0.25">
      <c r="A51" s="57">
        <v>43711</v>
      </c>
      <c r="B51" s="57">
        <v>43711</v>
      </c>
      <c r="C51" s="58" t="s">
        <v>350</v>
      </c>
      <c r="D51" s="58" t="s">
        <v>384</v>
      </c>
      <c r="E51" s="96">
        <v>1.3</v>
      </c>
      <c r="F51" s="58"/>
      <c r="G51" s="134">
        <f t="shared" si="0"/>
        <v>1173.5300000000018</v>
      </c>
    </row>
    <row r="52" spans="1:7" ht="15" x14ac:dyDescent="0.25">
      <c r="A52" s="57">
        <v>43711</v>
      </c>
      <c r="B52" s="57">
        <v>43711</v>
      </c>
      <c r="C52" s="58" t="s">
        <v>385</v>
      </c>
      <c r="D52" s="58" t="s">
        <v>386</v>
      </c>
      <c r="E52" s="96">
        <v>20</v>
      </c>
      <c r="F52" s="58"/>
      <c r="G52" s="134">
        <f t="shared" si="0"/>
        <v>1153.5300000000018</v>
      </c>
    </row>
    <row r="53" spans="1:7" ht="15" x14ac:dyDescent="0.25">
      <c r="A53" s="57">
        <v>43711</v>
      </c>
      <c r="B53" s="57">
        <v>43711</v>
      </c>
      <c r="C53" s="58" t="s">
        <v>50</v>
      </c>
      <c r="D53" s="58" t="s">
        <v>387</v>
      </c>
      <c r="E53" s="96">
        <v>3.25</v>
      </c>
      <c r="F53" s="58"/>
      <c r="G53" s="134">
        <f t="shared" si="0"/>
        <v>1150.2800000000018</v>
      </c>
    </row>
    <row r="54" spans="1:7" ht="15" x14ac:dyDescent="0.25">
      <c r="A54" s="57">
        <v>43705</v>
      </c>
      <c r="B54" s="57">
        <v>43705</v>
      </c>
      <c r="C54" s="58" t="s">
        <v>47</v>
      </c>
      <c r="D54" s="58" t="s">
        <v>388</v>
      </c>
      <c r="E54" s="96">
        <v>1.6</v>
      </c>
      <c r="F54" s="58"/>
      <c r="G54" s="134">
        <f t="shared" si="0"/>
        <v>1148.6800000000019</v>
      </c>
    </row>
    <row r="55" spans="1:7" ht="15" x14ac:dyDescent="0.25">
      <c r="A55" s="57">
        <v>43711</v>
      </c>
      <c r="B55" s="57">
        <v>43711</v>
      </c>
      <c r="C55" s="58" t="s">
        <v>389</v>
      </c>
      <c r="D55" s="58" t="s">
        <v>390</v>
      </c>
      <c r="E55" s="96">
        <v>2.15</v>
      </c>
      <c r="F55" s="58"/>
      <c r="G55" s="134">
        <f t="shared" si="0"/>
        <v>1146.5300000000018</v>
      </c>
    </row>
    <row r="56" spans="1:7" ht="15" x14ac:dyDescent="0.25">
      <c r="A56" s="57">
        <v>43711</v>
      </c>
      <c r="B56" s="57">
        <v>43711</v>
      </c>
      <c r="C56" s="58" t="s">
        <v>389</v>
      </c>
      <c r="D56" s="58" t="s">
        <v>390</v>
      </c>
      <c r="E56" s="96">
        <v>11.65</v>
      </c>
      <c r="F56" s="58"/>
      <c r="G56" s="134">
        <f t="shared" si="0"/>
        <v>1134.8800000000017</v>
      </c>
    </row>
    <row r="57" spans="1:7" ht="15" x14ac:dyDescent="0.25">
      <c r="A57" s="57">
        <v>43709</v>
      </c>
      <c r="B57" s="57">
        <v>43710</v>
      </c>
      <c r="C57" s="58" t="s">
        <v>135</v>
      </c>
      <c r="D57" s="58" t="s">
        <v>391</v>
      </c>
      <c r="E57" s="96">
        <v>21</v>
      </c>
      <c r="F57" s="58"/>
      <c r="G57" s="134">
        <f t="shared" si="0"/>
        <v>1113.8800000000017</v>
      </c>
    </row>
    <row r="58" spans="1:7" ht="15" x14ac:dyDescent="0.25">
      <c r="A58" s="129">
        <v>43712</v>
      </c>
      <c r="B58" s="130">
        <v>43712</v>
      </c>
      <c r="C58" s="58" t="s">
        <v>389</v>
      </c>
      <c r="D58" s="58" t="s">
        <v>390</v>
      </c>
      <c r="E58" s="96">
        <v>14.05</v>
      </c>
      <c r="F58" s="131"/>
      <c r="G58" s="134">
        <f t="shared" si="0"/>
        <v>1099.8300000000017</v>
      </c>
    </row>
    <row r="59" spans="1:7" ht="15" x14ac:dyDescent="0.25">
      <c r="A59" s="57">
        <v>43699</v>
      </c>
      <c r="B59" s="130">
        <v>43699</v>
      </c>
      <c r="C59" s="58" t="s">
        <v>107</v>
      </c>
      <c r="D59" s="58" t="s">
        <v>392</v>
      </c>
      <c r="E59" s="96">
        <v>0.3</v>
      </c>
      <c r="F59" s="131"/>
      <c r="G59" s="134">
        <f t="shared" si="0"/>
        <v>1099.5300000000018</v>
      </c>
    </row>
    <row r="60" spans="1:7" ht="15" x14ac:dyDescent="0.25">
      <c r="A60" s="57">
        <v>43699</v>
      </c>
      <c r="B60" s="130">
        <v>43699</v>
      </c>
      <c r="C60" s="58" t="s">
        <v>107</v>
      </c>
      <c r="D60" s="58" t="s">
        <v>392</v>
      </c>
      <c r="E60" s="96">
        <v>1</v>
      </c>
      <c r="F60" s="131"/>
      <c r="G60" s="134">
        <f t="shared" si="0"/>
        <v>1098.5300000000018</v>
      </c>
    </row>
    <row r="61" spans="1:7" ht="15" x14ac:dyDescent="0.25">
      <c r="A61" s="129">
        <v>43712</v>
      </c>
      <c r="B61" s="130">
        <v>43712</v>
      </c>
      <c r="C61" s="58" t="s">
        <v>72</v>
      </c>
      <c r="D61" s="58" t="s">
        <v>393</v>
      </c>
      <c r="E61" s="96">
        <v>3.9</v>
      </c>
      <c r="F61" s="131"/>
      <c r="G61" s="134">
        <f t="shared" si="0"/>
        <v>1094.6300000000017</v>
      </c>
    </row>
    <row r="62" spans="1:7" ht="15" x14ac:dyDescent="0.25">
      <c r="A62" s="129">
        <v>43711</v>
      </c>
      <c r="B62" s="130">
        <v>43711</v>
      </c>
      <c r="C62" s="58" t="s">
        <v>50</v>
      </c>
      <c r="D62" s="58" t="s">
        <v>121</v>
      </c>
      <c r="E62" s="96">
        <v>7.05</v>
      </c>
      <c r="F62" s="131"/>
      <c r="G62" s="134">
        <f t="shared" si="0"/>
        <v>1087.5800000000017</v>
      </c>
    </row>
    <row r="63" spans="1:7" ht="15" x14ac:dyDescent="0.25">
      <c r="A63" s="129">
        <v>43712</v>
      </c>
      <c r="B63" s="130">
        <v>43712</v>
      </c>
      <c r="C63" s="58" t="s">
        <v>50</v>
      </c>
      <c r="D63" s="58" t="s">
        <v>121</v>
      </c>
      <c r="E63" s="96">
        <v>11</v>
      </c>
      <c r="F63" s="131"/>
      <c r="G63" s="134">
        <f t="shared" si="0"/>
        <v>1076.5800000000017</v>
      </c>
    </row>
    <row r="64" spans="1:7" ht="15" x14ac:dyDescent="0.25">
      <c r="A64" s="129">
        <v>43710</v>
      </c>
      <c r="B64" s="130">
        <v>43710</v>
      </c>
      <c r="C64" s="58" t="s">
        <v>50</v>
      </c>
      <c r="D64" s="58" t="s">
        <v>394</v>
      </c>
      <c r="E64" s="96">
        <v>4.6500000000000004</v>
      </c>
      <c r="F64" s="131"/>
      <c r="G64" s="134">
        <f t="shared" si="0"/>
        <v>1071.9300000000017</v>
      </c>
    </row>
    <row r="65" spans="1:7" ht="15" x14ac:dyDescent="0.25">
      <c r="A65" s="129">
        <v>43710</v>
      </c>
      <c r="B65" s="130">
        <v>43710</v>
      </c>
      <c r="C65" s="58" t="s">
        <v>50</v>
      </c>
      <c r="D65" s="58" t="s">
        <v>395</v>
      </c>
      <c r="E65" s="96">
        <v>10.4</v>
      </c>
      <c r="F65" s="131"/>
      <c r="G65" s="134">
        <f t="shared" si="0"/>
        <v>1061.5300000000016</v>
      </c>
    </row>
    <row r="66" spans="1:7" ht="15" x14ac:dyDescent="0.25">
      <c r="A66" s="129">
        <v>43710</v>
      </c>
      <c r="B66" s="130">
        <v>43710</v>
      </c>
      <c r="C66" s="58" t="s">
        <v>398</v>
      </c>
      <c r="D66" s="58" t="s">
        <v>399</v>
      </c>
      <c r="E66" s="96">
        <v>54.45</v>
      </c>
      <c r="F66" s="131"/>
      <c r="G66" s="134">
        <f t="shared" si="0"/>
        <v>1007.0800000000015</v>
      </c>
    </row>
    <row r="67" spans="1:7" ht="15" x14ac:dyDescent="0.25">
      <c r="A67" s="129">
        <v>43710</v>
      </c>
      <c r="B67" s="130">
        <v>43710</v>
      </c>
      <c r="C67" s="58" t="s">
        <v>398</v>
      </c>
      <c r="D67" s="58" t="s">
        <v>399</v>
      </c>
      <c r="E67" s="96">
        <v>24.2</v>
      </c>
      <c r="F67" s="131"/>
      <c r="G67" s="134">
        <f t="shared" si="0"/>
        <v>982.88000000000147</v>
      </c>
    </row>
    <row r="68" spans="1:7" ht="15" x14ac:dyDescent="0.25">
      <c r="A68" s="129">
        <v>43711</v>
      </c>
      <c r="B68" s="130">
        <v>43711</v>
      </c>
      <c r="C68" s="58" t="s">
        <v>398</v>
      </c>
      <c r="D68" s="58" t="s">
        <v>399</v>
      </c>
      <c r="E68" s="96">
        <v>24.2</v>
      </c>
      <c r="F68" s="131"/>
      <c r="G68" s="134">
        <f t="shared" si="0"/>
        <v>958.68000000000143</v>
      </c>
    </row>
    <row r="69" spans="1:7" ht="15" x14ac:dyDescent="0.25">
      <c r="A69" s="129">
        <v>43711</v>
      </c>
      <c r="B69" s="130">
        <v>43711</v>
      </c>
      <c r="C69" s="58" t="s">
        <v>398</v>
      </c>
      <c r="D69" s="58" t="s">
        <v>399</v>
      </c>
      <c r="E69" s="96">
        <v>24.2</v>
      </c>
      <c r="F69" s="131"/>
      <c r="G69" s="134">
        <f t="shared" si="0"/>
        <v>934.48000000000138</v>
      </c>
    </row>
    <row r="70" spans="1:7" ht="15" x14ac:dyDescent="0.25">
      <c r="A70" s="129">
        <v>43713</v>
      </c>
      <c r="B70" s="130" t="s">
        <v>400</v>
      </c>
      <c r="C70" s="58" t="s">
        <v>398</v>
      </c>
      <c r="D70" s="58" t="s">
        <v>399</v>
      </c>
      <c r="E70" s="96">
        <v>24.2</v>
      </c>
      <c r="F70" s="131"/>
      <c r="G70" s="134">
        <f t="shared" si="0"/>
        <v>910.28000000000134</v>
      </c>
    </row>
    <row r="71" spans="1:7" ht="15" x14ac:dyDescent="0.25">
      <c r="A71" s="129">
        <v>43717</v>
      </c>
      <c r="B71" s="130">
        <v>43717</v>
      </c>
      <c r="C71" s="58" t="s">
        <v>107</v>
      </c>
      <c r="D71" s="58" t="s">
        <v>401</v>
      </c>
      <c r="E71" s="96">
        <v>1.45</v>
      </c>
      <c r="F71" s="131"/>
      <c r="G71" s="134">
        <f t="shared" si="0"/>
        <v>908.83000000000129</v>
      </c>
    </row>
    <row r="72" spans="1:7" ht="15" x14ac:dyDescent="0.25">
      <c r="A72" s="129">
        <v>43717</v>
      </c>
      <c r="B72" s="130">
        <v>43717</v>
      </c>
      <c r="C72" s="58" t="s">
        <v>107</v>
      </c>
      <c r="D72" s="58" t="s">
        <v>401</v>
      </c>
      <c r="E72" s="96">
        <v>1.5</v>
      </c>
      <c r="F72" s="131"/>
      <c r="G72" s="134">
        <f t="shared" ref="G72:G115" si="1">G71-E72</f>
        <v>907.33000000000129</v>
      </c>
    </row>
    <row r="73" spans="1:7" ht="15" x14ac:dyDescent="0.25">
      <c r="A73" s="129">
        <v>43717</v>
      </c>
      <c r="B73" s="130">
        <v>43717</v>
      </c>
      <c r="C73" s="58" t="s">
        <v>402</v>
      </c>
      <c r="D73" s="58" t="s">
        <v>403</v>
      </c>
      <c r="E73" s="96">
        <v>3.55</v>
      </c>
      <c r="F73" s="131"/>
      <c r="G73" s="134">
        <f t="shared" si="1"/>
        <v>903.78000000000134</v>
      </c>
    </row>
    <row r="74" spans="1:7" ht="15" x14ac:dyDescent="0.25">
      <c r="A74" s="129">
        <v>43717</v>
      </c>
      <c r="B74" s="130">
        <v>43718</v>
      </c>
      <c r="C74" s="58" t="s">
        <v>60</v>
      </c>
      <c r="D74" s="58" t="s">
        <v>404</v>
      </c>
      <c r="E74" s="96">
        <v>9.3000000000000007</v>
      </c>
      <c r="F74" s="131"/>
      <c r="G74" s="134">
        <f t="shared" si="1"/>
        <v>894.48000000000138</v>
      </c>
    </row>
    <row r="75" spans="1:7" ht="15" x14ac:dyDescent="0.25">
      <c r="A75" s="129">
        <v>43717</v>
      </c>
      <c r="B75" s="130">
        <v>43718</v>
      </c>
      <c r="C75" s="58" t="s">
        <v>60</v>
      </c>
      <c r="D75" s="58" t="s">
        <v>404</v>
      </c>
      <c r="E75" s="96">
        <v>9.3000000000000007</v>
      </c>
      <c r="F75" s="58"/>
      <c r="G75" s="134">
        <f t="shared" si="1"/>
        <v>885.18000000000143</v>
      </c>
    </row>
    <row r="76" spans="1:7" ht="15" x14ac:dyDescent="0.25">
      <c r="A76" s="129">
        <v>43717</v>
      </c>
      <c r="B76" s="130">
        <v>43718</v>
      </c>
      <c r="C76" s="58" t="s">
        <v>405</v>
      </c>
      <c r="D76" s="58" t="s">
        <v>404</v>
      </c>
      <c r="E76" s="96">
        <v>10.25</v>
      </c>
      <c r="F76" s="58"/>
      <c r="G76" s="134">
        <f t="shared" si="1"/>
        <v>874.93000000000143</v>
      </c>
    </row>
    <row r="77" spans="1:7" ht="15" x14ac:dyDescent="0.25">
      <c r="A77" s="129">
        <v>43713</v>
      </c>
      <c r="B77" s="130">
        <v>43713</v>
      </c>
      <c r="C77" s="58" t="s">
        <v>135</v>
      </c>
      <c r="D77" s="58" t="s">
        <v>407</v>
      </c>
      <c r="E77" s="96">
        <v>4.45</v>
      </c>
      <c r="F77" s="58"/>
      <c r="G77" s="134">
        <f t="shared" si="1"/>
        <v>870.48000000000138</v>
      </c>
    </row>
    <row r="78" spans="1:7" ht="15" x14ac:dyDescent="0.25">
      <c r="A78" s="129">
        <v>43713</v>
      </c>
      <c r="B78" s="130">
        <v>43713</v>
      </c>
      <c r="C78" s="58" t="s">
        <v>50</v>
      </c>
      <c r="D78" s="58" t="s">
        <v>7</v>
      </c>
      <c r="E78" s="96">
        <v>5.45</v>
      </c>
      <c r="F78" s="58"/>
      <c r="G78" s="134">
        <f t="shared" si="1"/>
        <v>865.03000000000134</v>
      </c>
    </row>
    <row r="79" spans="1:7" ht="15" x14ac:dyDescent="0.25">
      <c r="A79" s="129">
        <v>43713</v>
      </c>
      <c r="B79" s="130">
        <v>43713</v>
      </c>
      <c r="C79" s="58" t="s">
        <v>50</v>
      </c>
      <c r="D79" s="58" t="s">
        <v>406</v>
      </c>
      <c r="E79" s="96">
        <v>1.9</v>
      </c>
      <c r="F79" s="58"/>
      <c r="G79" s="134">
        <f t="shared" si="1"/>
        <v>863.13000000000136</v>
      </c>
    </row>
    <row r="80" spans="1:7" ht="15" x14ac:dyDescent="0.25">
      <c r="A80" s="129">
        <v>43713</v>
      </c>
      <c r="B80" s="130">
        <v>43713</v>
      </c>
      <c r="C80" s="58" t="s">
        <v>49</v>
      </c>
      <c r="D80" s="58" t="s">
        <v>408</v>
      </c>
      <c r="E80" s="96">
        <v>0.55000000000000004</v>
      </c>
      <c r="F80" s="58"/>
      <c r="G80" s="134">
        <f t="shared" si="1"/>
        <v>862.58000000000141</v>
      </c>
    </row>
    <row r="81" spans="1:7" ht="15" x14ac:dyDescent="0.25">
      <c r="A81" s="129">
        <v>43713</v>
      </c>
      <c r="B81" s="130">
        <v>43713</v>
      </c>
      <c r="C81" s="58" t="s">
        <v>169</v>
      </c>
      <c r="D81" s="58" t="s">
        <v>407</v>
      </c>
      <c r="E81" s="96">
        <v>2.2000000000000002</v>
      </c>
      <c r="F81" s="58"/>
      <c r="G81" s="134">
        <f t="shared" si="1"/>
        <v>860.38000000000136</v>
      </c>
    </row>
    <row r="82" spans="1:7" ht="15" x14ac:dyDescent="0.25">
      <c r="A82" s="129">
        <v>43655</v>
      </c>
      <c r="B82" s="130">
        <v>43717</v>
      </c>
      <c r="C82" s="58" t="s">
        <v>409</v>
      </c>
      <c r="D82" s="58" t="s">
        <v>410</v>
      </c>
      <c r="E82" s="96">
        <v>2.75</v>
      </c>
      <c r="F82" s="58"/>
      <c r="G82" s="134">
        <f t="shared" si="1"/>
        <v>857.63000000000136</v>
      </c>
    </row>
    <row r="83" spans="1:7" ht="15" x14ac:dyDescent="0.25">
      <c r="A83" s="129">
        <v>43713</v>
      </c>
      <c r="B83" s="130">
        <v>43713</v>
      </c>
      <c r="C83" s="58" t="s">
        <v>107</v>
      </c>
      <c r="D83" s="58" t="s">
        <v>401</v>
      </c>
      <c r="E83" s="96">
        <v>1.5</v>
      </c>
      <c r="F83" s="58"/>
      <c r="G83" s="134">
        <f t="shared" si="1"/>
        <v>856.13000000000136</v>
      </c>
    </row>
    <row r="84" spans="1:7" ht="15" x14ac:dyDescent="0.25">
      <c r="A84" s="129">
        <v>43713</v>
      </c>
      <c r="B84" s="130">
        <v>43713</v>
      </c>
      <c r="C84" s="58" t="s">
        <v>107</v>
      </c>
      <c r="D84" s="58" t="s">
        <v>411</v>
      </c>
      <c r="E84" s="96">
        <v>0.7</v>
      </c>
      <c r="F84" s="58"/>
      <c r="G84" s="134">
        <f t="shared" si="1"/>
        <v>855.43000000000131</v>
      </c>
    </row>
    <row r="85" spans="1:7" ht="15" x14ac:dyDescent="0.25">
      <c r="A85" s="129">
        <v>43714</v>
      </c>
      <c r="B85" s="130">
        <v>43714</v>
      </c>
      <c r="C85" s="58" t="s">
        <v>412</v>
      </c>
      <c r="D85" s="58" t="s">
        <v>413</v>
      </c>
      <c r="E85" s="96">
        <v>4</v>
      </c>
      <c r="F85" s="58"/>
      <c r="G85" s="134">
        <f t="shared" si="1"/>
        <v>851.43000000000131</v>
      </c>
    </row>
    <row r="86" spans="1:7" ht="15" x14ac:dyDescent="0.25">
      <c r="A86" s="129">
        <v>43714</v>
      </c>
      <c r="B86" s="130">
        <v>43714</v>
      </c>
      <c r="C86" s="58" t="s">
        <v>122</v>
      </c>
      <c r="D86" s="58" t="s">
        <v>376</v>
      </c>
      <c r="E86" s="96">
        <v>1.6</v>
      </c>
      <c r="F86" s="58"/>
      <c r="G86" s="134">
        <f t="shared" si="1"/>
        <v>849.83000000000129</v>
      </c>
    </row>
    <row r="87" spans="1:7" ht="15" x14ac:dyDescent="0.25">
      <c r="A87" s="129">
        <v>43714</v>
      </c>
      <c r="B87" s="130">
        <v>43714</v>
      </c>
      <c r="C87" s="58" t="s">
        <v>107</v>
      </c>
      <c r="D87" s="58" t="s">
        <v>414</v>
      </c>
      <c r="E87" s="96">
        <v>1</v>
      </c>
      <c r="F87" s="58"/>
      <c r="G87" s="134">
        <f t="shared" si="1"/>
        <v>848.83000000000129</v>
      </c>
    </row>
    <row r="88" spans="1:7" ht="15" x14ac:dyDescent="0.25">
      <c r="A88" s="129">
        <v>43715</v>
      </c>
      <c r="B88" s="130">
        <v>43715</v>
      </c>
      <c r="C88" s="58" t="s">
        <v>415</v>
      </c>
      <c r="D88" s="58" t="s">
        <v>416</v>
      </c>
      <c r="E88" s="96">
        <v>2.5</v>
      </c>
      <c r="F88" s="58"/>
      <c r="G88" s="134">
        <f t="shared" si="1"/>
        <v>846.33000000000129</v>
      </c>
    </row>
    <row r="89" spans="1:7" ht="15" x14ac:dyDescent="0.25">
      <c r="A89" s="129">
        <v>43714</v>
      </c>
      <c r="B89" s="130">
        <v>43714</v>
      </c>
      <c r="C89" s="58" t="s">
        <v>50</v>
      </c>
      <c r="D89" s="58" t="s">
        <v>417</v>
      </c>
      <c r="E89" s="96">
        <v>3.4</v>
      </c>
      <c r="F89" s="58"/>
      <c r="G89" s="134">
        <f t="shared" si="1"/>
        <v>842.93000000000131</v>
      </c>
    </row>
    <row r="90" spans="1:7" ht="15" x14ac:dyDescent="0.25">
      <c r="A90" s="129">
        <v>43714</v>
      </c>
      <c r="B90" s="130">
        <v>43714</v>
      </c>
      <c r="C90" s="58" t="s">
        <v>418</v>
      </c>
      <c r="D90" s="58" t="s">
        <v>419</v>
      </c>
      <c r="E90" s="96">
        <v>2.5499999999999998</v>
      </c>
      <c r="F90" s="58"/>
      <c r="G90" s="134">
        <f t="shared" si="1"/>
        <v>840.38000000000136</v>
      </c>
    </row>
    <row r="91" spans="1:7" ht="15" x14ac:dyDescent="0.25">
      <c r="A91" s="129">
        <v>43709</v>
      </c>
      <c r="B91" s="130">
        <v>43716</v>
      </c>
      <c r="C91" s="58" t="s">
        <v>60</v>
      </c>
      <c r="D91" s="58" t="s">
        <v>420</v>
      </c>
      <c r="E91" s="96">
        <v>4.7</v>
      </c>
      <c r="F91" s="58"/>
      <c r="G91" s="134">
        <f t="shared" si="1"/>
        <v>835.68000000000131</v>
      </c>
    </row>
    <row r="92" spans="1:7" ht="15" x14ac:dyDescent="0.25">
      <c r="A92" s="129">
        <v>43709</v>
      </c>
      <c r="B92" s="130">
        <v>43716</v>
      </c>
      <c r="C92" s="58" t="s">
        <v>60</v>
      </c>
      <c r="D92" s="58" t="s">
        <v>420</v>
      </c>
      <c r="E92" s="96">
        <v>6.25</v>
      </c>
      <c r="F92" s="58"/>
      <c r="G92" s="134">
        <f t="shared" si="1"/>
        <v>829.43000000000131</v>
      </c>
    </row>
    <row r="93" spans="1:7" ht="15" x14ac:dyDescent="0.25">
      <c r="A93" s="129">
        <v>43716</v>
      </c>
      <c r="B93" s="130">
        <v>43716</v>
      </c>
      <c r="C93" s="58" t="s">
        <v>60</v>
      </c>
      <c r="D93" s="58" t="s">
        <v>421</v>
      </c>
      <c r="E93" s="96">
        <v>9.3000000000000007</v>
      </c>
      <c r="F93" s="58"/>
      <c r="G93" s="134">
        <f t="shared" si="1"/>
        <v>820.13000000000136</v>
      </c>
    </row>
    <row r="94" spans="1:7" ht="15" x14ac:dyDescent="0.25">
      <c r="A94" s="129">
        <v>43716</v>
      </c>
      <c r="B94" s="130">
        <v>43716</v>
      </c>
      <c r="C94" s="58" t="s">
        <v>60</v>
      </c>
      <c r="D94" s="58" t="s">
        <v>421</v>
      </c>
      <c r="E94" s="96">
        <v>9.3000000000000007</v>
      </c>
      <c r="F94" s="58"/>
      <c r="G94" s="134">
        <f t="shared" si="1"/>
        <v>810.83000000000141</v>
      </c>
    </row>
    <row r="95" spans="1:7" ht="15" x14ac:dyDescent="0.25">
      <c r="A95" s="129">
        <v>43714</v>
      </c>
      <c r="B95" s="130">
        <v>43714</v>
      </c>
      <c r="C95" s="58" t="s">
        <v>50</v>
      </c>
      <c r="D95" s="58" t="s">
        <v>422</v>
      </c>
      <c r="E95" s="96">
        <v>7.75</v>
      </c>
      <c r="F95" s="58"/>
      <c r="G95" s="134">
        <f t="shared" si="1"/>
        <v>803.08000000000141</v>
      </c>
    </row>
    <row r="96" spans="1:7" ht="15" x14ac:dyDescent="0.25">
      <c r="A96" s="129">
        <v>43714</v>
      </c>
      <c r="B96" s="130">
        <v>43714</v>
      </c>
      <c r="C96" s="58" t="s">
        <v>409</v>
      </c>
      <c r="D96" s="58" t="s">
        <v>423</v>
      </c>
      <c r="E96" s="96">
        <v>11.1</v>
      </c>
      <c r="F96" s="58"/>
      <c r="G96" s="134">
        <f t="shared" si="1"/>
        <v>791.98000000000138</v>
      </c>
    </row>
    <row r="97" spans="1:7" ht="15" x14ac:dyDescent="0.25">
      <c r="A97" s="129">
        <v>43717</v>
      </c>
      <c r="B97" s="130">
        <v>43717</v>
      </c>
      <c r="C97" s="58" t="s">
        <v>424</v>
      </c>
      <c r="D97" s="58" t="s">
        <v>425</v>
      </c>
      <c r="E97" s="96">
        <v>4.45</v>
      </c>
      <c r="F97" s="58"/>
      <c r="G97" s="134">
        <f t="shared" si="1"/>
        <v>787.53000000000134</v>
      </c>
    </row>
    <row r="98" spans="1:7" ht="15" x14ac:dyDescent="0.25">
      <c r="A98" s="129">
        <v>43714</v>
      </c>
      <c r="B98" s="130">
        <v>43714</v>
      </c>
      <c r="C98" s="58" t="s">
        <v>389</v>
      </c>
      <c r="D98" s="58" t="s">
        <v>401</v>
      </c>
      <c r="E98" s="96">
        <v>13.55</v>
      </c>
      <c r="F98" s="58"/>
      <c r="G98" s="134">
        <f t="shared" si="1"/>
        <v>773.98000000000138</v>
      </c>
    </row>
    <row r="99" spans="1:7" ht="15" x14ac:dyDescent="0.25">
      <c r="A99" s="129">
        <v>43717</v>
      </c>
      <c r="B99" s="130">
        <v>43717</v>
      </c>
      <c r="C99" s="58" t="s">
        <v>60</v>
      </c>
      <c r="D99" s="58" t="s">
        <v>426</v>
      </c>
      <c r="E99" s="96">
        <v>3.55</v>
      </c>
      <c r="F99" s="58"/>
      <c r="G99" s="134">
        <f t="shared" si="1"/>
        <v>770.43000000000143</v>
      </c>
    </row>
    <row r="100" spans="1:7" ht="15" x14ac:dyDescent="0.25">
      <c r="A100" s="129">
        <v>43711</v>
      </c>
      <c r="B100" s="130">
        <v>43711</v>
      </c>
      <c r="C100" s="58" t="s">
        <v>107</v>
      </c>
      <c r="D100" s="58" t="s">
        <v>427</v>
      </c>
      <c r="E100" s="96">
        <v>1.1000000000000001</v>
      </c>
      <c r="F100" s="58"/>
      <c r="G100" s="134">
        <f t="shared" si="1"/>
        <v>769.33000000000141</v>
      </c>
    </row>
    <row r="101" spans="1:7" ht="15" x14ac:dyDescent="0.25">
      <c r="A101" s="129">
        <v>43713</v>
      </c>
      <c r="B101" s="130">
        <v>43713</v>
      </c>
      <c r="C101" s="58" t="s">
        <v>107</v>
      </c>
      <c r="D101" s="58" t="s">
        <v>428</v>
      </c>
      <c r="E101" s="96">
        <v>1.4</v>
      </c>
      <c r="F101" s="58"/>
      <c r="G101" s="134">
        <f t="shared" si="1"/>
        <v>767.93000000000143</v>
      </c>
    </row>
    <row r="102" spans="1:7" ht="15" x14ac:dyDescent="0.25">
      <c r="A102" s="57">
        <v>43718</v>
      </c>
      <c r="B102" s="57">
        <v>43718</v>
      </c>
      <c r="C102" s="58" t="s">
        <v>107</v>
      </c>
      <c r="D102" s="58" t="s">
        <v>429</v>
      </c>
      <c r="E102" s="96">
        <v>0.55000000000000004</v>
      </c>
      <c r="F102" s="58"/>
      <c r="G102" s="134">
        <f t="shared" si="1"/>
        <v>767.38000000000147</v>
      </c>
    </row>
    <row r="103" spans="1:7" ht="15" x14ac:dyDescent="0.25">
      <c r="A103" s="57">
        <v>43718</v>
      </c>
      <c r="B103" s="57">
        <v>43718</v>
      </c>
      <c r="C103" s="58" t="s">
        <v>107</v>
      </c>
      <c r="D103" s="58" t="s">
        <v>429</v>
      </c>
      <c r="E103" s="96">
        <v>1</v>
      </c>
      <c r="F103" s="58"/>
      <c r="G103" s="134">
        <f t="shared" si="1"/>
        <v>766.38000000000147</v>
      </c>
    </row>
    <row r="104" spans="1:7" ht="15" x14ac:dyDescent="0.25">
      <c r="A104" s="57">
        <v>43714</v>
      </c>
      <c r="B104" s="57">
        <v>43714</v>
      </c>
      <c r="C104" s="58" t="s">
        <v>107</v>
      </c>
      <c r="D104" s="58" t="s">
        <v>430</v>
      </c>
      <c r="E104" s="96">
        <v>3</v>
      </c>
      <c r="F104" s="58"/>
      <c r="G104" s="133">
        <f t="shared" si="1"/>
        <v>763.38000000000147</v>
      </c>
    </row>
    <row r="105" spans="1:7" ht="15" x14ac:dyDescent="0.25">
      <c r="A105" s="57">
        <v>43713</v>
      </c>
      <c r="B105" s="57">
        <v>43713</v>
      </c>
      <c r="C105" s="58" t="s">
        <v>424</v>
      </c>
      <c r="D105" s="58" t="s">
        <v>431</v>
      </c>
      <c r="E105" s="96">
        <v>3.95</v>
      </c>
      <c r="F105" s="58"/>
      <c r="G105" s="133">
        <f t="shared" si="1"/>
        <v>759.43000000000143</v>
      </c>
    </row>
    <row r="106" spans="1:7" ht="15" x14ac:dyDescent="0.25">
      <c r="A106" s="57">
        <v>43718</v>
      </c>
      <c r="B106" s="57">
        <v>43718</v>
      </c>
      <c r="C106" s="58" t="s">
        <v>118</v>
      </c>
      <c r="D106" s="58" t="s">
        <v>432</v>
      </c>
      <c r="E106" s="96">
        <v>5.15</v>
      </c>
      <c r="F106" s="58"/>
      <c r="G106" s="133">
        <f t="shared" si="1"/>
        <v>754.28000000000145</v>
      </c>
    </row>
    <row r="107" spans="1:7" ht="15" x14ac:dyDescent="0.25">
      <c r="A107" s="57">
        <v>43718</v>
      </c>
      <c r="B107" s="57">
        <v>43718</v>
      </c>
      <c r="C107" s="58" t="s">
        <v>122</v>
      </c>
      <c r="D107" s="58" t="s">
        <v>433</v>
      </c>
      <c r="E107" s="96">
        <v>2.65</v>
      </c>
      <c r="F107" s="131"/>
      <c r="G107" s="133">
        <f t="shared" si="1"/>
        <v>751.63000000000147</v>
      </c>
    </row>
    <row r="108" spans="1:7" ht="15" x14ac:dyDescent="0.25">
      <c r="A108" s="57">
        <v>43718</v>
      </c>
      <c r="B108" s="57">
        <v>43718</v>
      </c>
      <c r="C108" s="58" t="s">
        <v>50</v>
      </c>
      <c r="D108" s="58" t="s">
        <v>434</v>
      </c>
      <c r="E108" s="96">
        <v>4.1500000000000004</v>
      </c>
      <c r="F108" s="131"/>
      <c r="G108" s="133">
        <f t="shared" si="1"/>
        <v>747.4800000000015</v>
      </c>
    </row>
    <row r="109" spans="1:7" ht="15" x14ac:dyDescent="0.25">
      <c r="A109" s="57">
        <v>43717</v>
      </c>
      <c r="B109" s="57">
        <v>43717</v>
      </c>
      <c r="C109" s="58" t="s">
        <v>435</v>
      </c>
      <c r="D109" s="58" t="s">
        <v>436</v>
      </c>
      <c r="E109" s="96">
        <v>2.95</v>
      </c>
      <c r="F109" s="58"/>
      <c r="G109" s="133">
        <f t="shared" si="1"/>
        <v>744.53000000000145</v>
      </c>
    </row>
    <row r="110" spans="1:7" ht="15" x14ac:dyDescent="0.25">
      <c r="A110" s="57">
        <v>43718</v>
      </c>
      <c r="B110" s="57">
        <v>43718</v>
      </c>
      <c r="C110" s="58" t="s">
        <v>109</v>
      </c>
      <c r="D110" s="58" t="s">
        <v>437</v>
      </c>
      <c r="E110" s="96">
        <v>7.7</v>
      </c>
      <c r="F110" s="131"/>
      <c r="G110" s="133">
        <f t="shared" si="1"/>
        <v>736.83000000000141</v>
      </c>
    </row>
    <row r="111" spans="1:7" ht="15" x14ac:dyDescent="0.25">
      <c r="A111" s="57">
        <v>43713</v>
      </c>
      <c r="B111" s="57">
        <v>43713</v>
      </c>
      <c r="C111" s="58" t="s">
        <v>50</v>
      </c>
      <c r="D111" s="58" t="s">
        <v>438</v>
      </c>
      <c r="E111" s="96">
        <v>1.55</v>
      </c>
      <c r="F111" s="58"/>
      <c r="G111" s="133">
        <f t="shared" si="1"/>
        <v>735.28000000000145</v>
      </c>
    </row>
    <row r="112" spans="1:7" ht="15" x14ac:dyDescent="0.25">
      <c r="A112" s="57">
        <v>43718</v>
      </c>
      <c r="B112" s="57">
        <v>43718</v>
      </c>
      <c r="C112" s="58" t="s">
        <v>439</v>
      </c>
      <c r="D112" s="58" t="s">
        <v>440</v>
      </c>
      <c r="E112" s="96">
        <v>2</v>
      </c>
      <c r="F112" s="58"/>
      <c r="G112" s="133">
        <f t="shared" si="1"/>
        <v>733.28000000000145</v>
      </c>
    </row>
    <row r="113" spans="1:11" ht="15" x14ac:dyDescent="0.25">
      <c r="A113" s="57">
        <v>43719</v>
      </c>
      <c r="B113" s="57">
        <v>43719</v>
      </c>
      <c r="C113" s="58" t="s">
        <v>107</v>
      </c>
      <c r="D113" s="58" t="s">
        <v>441</v>
      </c>
      <c r="E113" s="96">
        <v>1</v>
      </c>
      <c r="F113" s="58"/>
      <c r="G113" s="133">
        <f t="shared" si="1"/>
        <v>732.28000000000145</v>
      </c>
      <c r="K113">
        <v>3.65</v>
      </c>
    </row>
    <row r="114" spans="1:11" ht="15" x14ac:dyDescent="0.25">
      <c r="A114" s="57">
        <v>43719</v>
      </c>
      <c r="B114" s="57">
        <v>43719</v>
      </c>
      <c r="C114" s="58" t="s">
        <v>442</v>
      </c>
      <c r="D114" s="58" t="s">
        <v>443</v>
      </c>
      <c r="E114" s="96">
        <v>16.010000000000002</v>
      </c>
      <c r="F114" s="58"/>
      <c r="G114" s="133">
        <f t="shared" si="1"/>
        <v>716.27000000000146</v>
      </c>
      <c r="K114">
        <v>10.9</v>
      </c>
    </row>
    <row r="115" spans="1:11" ht="15.75" thickBot="1" x14ac:dyDescent="0.3">
      <c r="A115" s="129">
        <v>43706</v>
      </c>
      <c r="B115" s="57">
        <v>43706</v>
      </c>
      <c r="C115" s="58" t="s">
        <v>444</v>
      </c>
      <c r="D115" s="58" t="s">
        <v>445</v>
      </c>
      <c r="E115" s="96">
        <v>1.45</v>
      </c>
      <c r="F115" s="131"/>
      <c r="G115" s="133">
        <f t="shared" si="1"/>
        <v>714.82000000000141</v>
      </c>
      <c r="K115">
        <v>10.9</v>
      </c>
    </row>
    <row r="116" spans="1:11" ht="15.75" thickBot="1" x14ac:dyDescent="0.3">
      <c r="A116" s="119"/>
      <c r="B116" s="124"/>
      <c r="C116" s="258" t="s">
        <v>342</v>
      </c>
      <c r="D116" s="259"/>
      <c r="E116" s="140">
        <f>SUM(E6:E115)</f>
        <v>833.13000000000011</v>
      </c>
      <c r="F116" s="125"/>
      <c r="G116" s="123"/>
      <c r="K116">
        <f>SUM(K113:K115)</f>
        <v>25.450000000000003</v>
      </c>
    </row>
  </sheetData>
  <mergeCells count="2">
    <mergeCell ref="B1:C1"/>
    <mergeCell ref="C116:D116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46"/>
  <sheetViews>
    <sheetView topLeftCell="A106" workbookViewId="0">
      <selection activeCell="D106" sqref="D1:D1048576"/>
    </sheetView>
  </sheetViews>
  <sheetFormatPr baseColWidth="10" defaultRowHeight="14.25" x14ac:dyDescent="0.2"/>
  <cols>
    <col min="1" max="1" width="11.125" customWidth="1"/>
    <col min="2" max="2" width="10.625" customWidth="1"/>
    <col min="3" max="3" width="24.125" customWidth="1"/>
    <col min="4" max="4" width="27" customWidth="1"/>
    <col min="5" max="5" width="9.375" customWidth="1"/>
    <col min="6" max="6" width="7.375" customWidth="1"/>
    <col min="7" max="7" width="9.75" customWidth="1"/>
    <col min="10" max="10" width="21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396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60"/>
      <c r="B4" s="57"/>
      <c r="C4" s="58" t="s">
        <v>446</v>
      </c>
      <c r="D4" s="60"/>
      <c r="E4" s="60"/>
      <c r="F4" s="60"/>
      <c r="G4" s="135">
        <v>1000</v>
      </c>
    </row>
    <row r="5" spans="1:7" ht="15" x14ac:dyDescent="0.25">
      <c r="A5" s="58"/>
      <c r="B5" s="57"/>
      <c r="C5" s="58" t="s">
        <v>397</v>
      </c>
      <c r="D5" s="58"/>
      <c r="E5" s="96"/>
      <c r="F5" s="126"/>
      <c r="G5" s="133">
        <f>'LIQUIDACIÓN 15'!G115</f>
        <v>714.82000000000141</v>
      </c>
    </row>
    <row r="6" spans="1:7" ht="15" x14ac:dyDescent="0.25">
      <c r="A6" s="68">
        <v>43712</v>
      </c>
      <c r="B6" s="68">
        <v>43712</v>
      </c>
      <c r="C6" s="58" t="s">
        <v>447</v>
      </c>
      <c r="D6" s="58" t="s">
        <v>448</v>
      </c>
      <c r="E6" s="141">
        <v>72.599999999999994</v>
      </c>
      <c r="F6" s="58"/>
      <c r="G6" s="134">
        <f>G5+G4-E6</f>
        <v>1642.2200000000016</v>
      </c>
    </row>
    <row r="7" spans="1:7" ht="15" x14ac:dyDescent="0.25">
      <c r="A7" s="68">
        <v>43714</v>
      </c>
      <c r="B7" s="68">
        <v>43714</v>
      </c>
      <c r="C7" s="58" t="s">
        <v>447</v>
      </c>
      <c r="D7" s="58" t="s">
        <v>449</v>
      </c>
      <c r="E7" s="141">
        <v>24.2</v>
      </c>
      <c r="F7" s="58"/>
      <c r="G7" s="134">
        <f t="shared" ref="G7:G12" si="0">G6-E7</f>
        <v>1618.0200000000016</v>
      </c>
    </row>
    <row r="8" spans="1:7" ht="15" x14ac:dyDescent="0.25">
      <c r="A8" s="68">
        <v>43717</v>
      </c>
      <c r="B8" s="68">
        <v>43717</v>
      </c>
      <c r="C8" s="58" t="s">
        <v>447</v>
      </c>
      <c r="D8" s="58" t="s">
        <v>448</v>
      </c>
      <c r="E8" s="141">
        <v>48.4</v>
      </c>
      <c r="F8" s="58"/>
      <c r="G8" s="134">
        <f t="shared" si="0"/>
        <v>1569.6200000000015</v>
      </c>
    </row>
    <row r="9" spans="1:7" ht="15" x14ac:dyDescent="0.25">
      <c r="A9" s="68">
        <v>43720</v>
      </c>
      <c r="B9" s="68">
        <v>43720</v>
      </c>
      <c r="C9" s="58" t="s">
        <v>30</v>
      </c>
      <c r="D9" s="58" t="s">
        <v>450</v>
      </c>
      <c r="E9" s="141">
        <v>9.3000000000000007</v>
      </c>
      <c r="F9" s="58"/>
      <c r="G9" s="134">
        <f t="shared" si="0"/>
        <v>1560.3200000000015</v>
      </c>
    </row>
    <row r="10" spans="1:7" ht="15" x14ac:dyDescent="0.25">
      <c r="A10" s="68">
        <v>43720</v>
      </c>
      <c r="B10" s="68">
        <v>43720</v>
      </c>
      <c r="C10" s="58" t="s">
        <v>30</v>
      </c>
      <c r="D10" s="58" t="s">
        <v>450</v>
      </c>
      <c r="E10" s="141">
        <v>9.3000000000000007</v>
      </c>
      <c r="F10" s="58"/>
      <c r="G10" s="134">
        <f t="shared" si="0"/>
        <v>1551.0200000000016</v>
      </c>
    </row>
    <row r="11" spans="1:7" ht="15" x14ac:dyDescent="0.25">
      <c r="A11" s="68">
        <v>43717</v>
      </c>
      <c r="B11" s="68">
        <v>43717</v>
      </c>
      <c r="C11" s="58" t="s">
        <v>451</v>
      </c>
      <c r="D11" s="58" t="s">
        <v>452</v>
      </c>
      <c r="E11" s="141">
        <v>4.3499999999999996</v>
      </c>
      <c r="F11" s="58"/>
      <c r="G11" s="134">
        <f t="shared" si="0"/>
        <v>1546.6700000000017</v>
      </c>
    </row>
    <row r="12" spans="1:7" ht="15" x14ac:dyDescent="0.25">
      <c r="A12" s="68">
        <v>43718</v>
      </c>
      <c r="B12" s="68">
        <v>43718</v>
      </c>
      <c r="C12" s="58" t="s">
        <v>30</v>
      </c>
      <c r="D12" s="58" t="s">
        <v>453</v>
      </c>
      <c r="E12" s="141">
        <v>9.3000000000000007</v>
      </c>
      <c r="F12" s="58"/>
      <c r="G12" s="134">
        <f t="shared" si="0"/>
        <v>1537.3700000000017</v>
      </c>
    </row>
    <row r="13" spans="1:7" ht="15" x14ac:dyDescent="0.25">
      <c r="A13" s="68">
        <v>43720</v>
      </c>
      <c r="B13" s="68">
        <v>43720</v>
      </c>
      <c r="C13" s="58" t="s">
        <v>454</v>
      </c>
      <c r="D13" s="58" t="s">
        <v>455</v>
      </c>
      <c r="E13" s="141">
        <v>1.5</v>
      </c>
      <c r="F13" s="58"/>
      <c r="G13" s="134">
        <f t="shared" ref="G13:G59" si="1">G12-E13</f>
        <v>1535.8700000000017</v>
      </c>
    </row>
    <row r="14" spans="1:7" ht="15" x14ac:dyDescent="0.25">
      <c r="A14" s="68">
        <v>43718</v>
      </c>
      <c r="B14" s="68">
        <v>43718</v>
      </c>
      <c r="C14" s="58" t="s">
        <v>451</v>
      </c>
      <c r="D14" s="58" t="s">
        <v>7</v>
      </c>
      <c r="E14" s="141">
        <v>3.55</v>
      </c>
      <c r="F14" s="58"/>
      <c r="G14" s="134">
        <f t="shared" si="1"/>
        <v>1532.3200000000018</v>
      </c>
    </row>
    <row r="15" spans="1:7" ht="15" x14ac:dyDescent="0.25">
      <c r="A15" s="68">
        <v>43719</v>
      </c>
      <c r="B15" s="68">
        <v>43719</v>
      </c>
      <c r="C15" s="58" t="s">
        <v>451</v>
      </c>
      <c r="D15" s="58" t="s">
        <v>7</v>
      </c>
      <c r="E15" s="141">
        <v>18.5</v>
      </c>
      <c r="F15" s="58"/>
      <c r="G15" s="134">
        <f t="shared" si="1"/>
        <v>1513.8200000000018</v>
      </c>
    </row>
    <row r="16" spans="1:7" ht="15" x14ac:dyDescent="0.25">
      <c r="A16" s="68">
        <v>43720</v>
      </c>
      <c r="B16" s="68">
        <v>43720</v>
      </c>
      <c r="C16" s="58" t="s">
        <v>451</v>
      </c>
      <c r="D16" s="58" t="s">
        <v>7</v>
      </c>
      <c r="E16" s="141">
        <v>7.1</v>
      </c>
      <c r="F16" s="58"/>
      <c r="G16" s="134">
        <f t="shared" si="1"/>
        <v>1506.7200000000018</v>
      </c>
    </row>
    <row r="17" spans="1:7" ht="15" x14ac:dyDescent="0.25">
      <c r="A17" s="68">
        <v>43720</v>
      </c>
      <c r="B17" s="68">
        <v>43720</v>
      </c>
      <c r="C17" s="58" t="s">
        <v>454</v>
      </c>
      <c r="D17" s="58" t="s">
        <v>455</v>
      </c>
      <c r="E17" s="141">
        <v>1.5</v>
      </c>
      <c r="F17" s="58"/>
      <c r="G17" s="134">
        <f t="shared" si="1"/>
        <v>1505.2200000000018</v>
      </c>
    </row>
    <row r="18" spans="1:7" ht="15" x14ac:dyDescent="0.25">
      <c r="A18" s="57">
        <v>43724</v>
      </c>
      <c r="B18" s="57">
        <v>43724</v>
      </c>
      <c r="C18" s="58" t="s">
        <v>456</v>
      </c>
      <c r="D18" s="58" t="s">
        <v>457</v>
      </c>
      <c r="E18" s="142">
        <v>52.98</v>
      </c>
      <c r="F18" s="58"/>
      <c r="G18" s="134">
        <f t="shared" si="1"/>
        <v>1452.2400000000018</v>
      </c>
    </row>
    <row r="19" spans="1:7" ht="15" x14ac:dyDescent="0.25">
      <c r="A19" s="68">
        <v>43722</v>
      </c>
      <c r="B19" s="68">
        <v>43722</v>
      </c>
      <c r="C19" s="58" t="s">
        <v>456</v>
      </c>
      <c r="D19" s="58" t="s">
        <v>457</v>
      </c>
      <c r="E19" s="141">
        <v>11.58</v>
      </c>
      <c r="F19" s="58"/>
      <c r="G19" s="134">
        <f t="shared" si="1"/>
        <v>1440.6600000000019</v>
      </c>
    </row>
    <row r="20" spans="1:7" ht="15" x14ac:dyDescent="0.25">
      <c r="A20" s="68">
        <v>43724</v>
      </c>
      <c r="B20" s="68">
        <v>43725</v>
      </c>
      <c r="C20" s="58" t="s">
        <v>458</v>
      </c>
      <c r="D20" s="58" t="s">
        <v>459</v>
      </c>
      <c r="E20" s="141">
        <v>2.0499999999999998</v>
      </c>
      <c r="F20" s="58"/>
      <c r="G20" s="134">
        <f t="shared" si="1"/>
        <v>1438.6100000000019</v>
      </c>
    </row>
    <row r="21" spans="1:7" ht="15" x14ac:dyDescent="0.25">
      <c r="A21" s="68">
        <v>43724</v>
      </c>
      <c r="B21" s="68">
        <v>43725</v>
      </c>
      <c r="C21" s="58" t="s">
        <v>460</v>
      </c>
      <c r="D21" s="58" t="s">
        <v>461</v>
      </c>
      <c r="E21" s="141">
        <v>1.55</v>
      </c>
      <c r="F21" s="58"/>
      <c r="G21" s="134">
        <f t="shared" si="1"/>
        <v>1437.060000000002</v>
      </c>
    </row>
    <row r="22" spans="1:7" ht="15" x14ac:dyDescent="0.25">
      <c r="A22" s="68">
        <v>43724</v>
      </c>
      <c r="B22" s="68">
        <v>43725</v>
      </c>
      <c r="C22" s="58" t="s">
        <v>30</v>
      </c>
      <c r="D22" s="58" t="s">
        <v>459</v>
      </c>
      <c r="E22" s="141">
        <v>9.3000000000000007</v>
      </c>
      <c r="F22" s="58"/>
      <c r="G22" s="134">
        <f t="shared" si="1"/>
        <v>1427.760000000002</v>
      </c>
    </row>
    <row r="23" spans="1:7" ht="15" x14ac:dyDescent="0.25">
      <c r="A23" s="68">
        <v>43724</v>
      </c>
      <c r="B23" s="68">
        <v>43725</v>
      </c>
      <c r="C23" s="58" t="s">
        <v>30</v>
      </c>
      <c r="D23" s="58" t="s">
        <v>461</v>
      </c>
      <c r="E23" s="141">
        <v>6</v>
      </c>
      <c r="F23" s="58"/>
      <c r="G23" s="134">
        <f t="shared" si="1"/>
        <v>1421.760000000002</v>
      </c>
    </row>
    <row r="24" spans="1:7" ht="15" x14ac:dyDescent="0.25">
      <c r="A24" s="68">
        <v>43724</v>
      </c>
      <c r="B24" s="68">
        <v>43725</v>
      </c>
      <c r="C24" s="58" t="s">
        <v>30</v>
      </c>
      <c r="D24" s="58" t="s">
        <v>461</v>
      </c>
      <c r="E24" s="141">
        <v>2.7</v>
      </c>
      <c r="F24" s="58"/>
      <c r="G24" s="134">
        <f t="shared" si="1"/>
        <v>1419.060000000002</v>
      </c>
    </row>
    <row r="25" spans="1:7" ht="15" x14ac:dyDescent="0.25">
      <c r="A25" s="68">
        <v>43724</v>
      </c>
      <c r="B25" s="68">
        <v>43725</v>
      </c>
      <c r="C25" s="58" t="s">
        <v>30</v>
      </c>
      <c r="D25" s="58" t="s">
        <v>461</v>
      </c>
      <c r="E25" s="141">
        <v>14</v>
      </c>
      <c r="F25" s="58"/>
      <c r="G25" s="134">
        <f t="shared" si="1"/>
        <v>1405.060000000002</v>
      </c>
    </row>
    <row r="26" spans="1:7" ht="15" x14ac:dyDescent="0.25">
      <c r="A26" s="68">
        <v>43724</v>
      </c>
      <c r="B26" s="68">
        <v>43725</v>
      </c>
      <c r="C26" s="58" t="s">
        <v>30</v>
      </c>
      <c r="D26" s="58" t="s">
        <v>461</v>
      </c>
      <c r="E26" s="141">
        <v>4.05</v>
      </c>
      <c r="F26" s="58"/>
      <c r="G26" s="134">
        <f t="shared" si="1"/>
        <v>1401.010000000002</v>
      </c>
    </row>
    <row r="27" spans="1:7" ht="15" x14ac:dyDescent="0.25">
      <c r="A27" s="68">
        <v>43720</v>
      </c>
      <c r="B27" s="68">
        <v>43720</v>
      </c>
      <c r="C27" s="58" t="s">
        <v>454</v>
      </c>
      <c r="D27" s="58" t="s">
        <v>462</v>
      </c>
      <c r="E27" s="141">
        <v>1</v>
      </c>
      <c r="F27" s="58"/>
      <c r="G27" s="134">
        <f t="shared" si="1"/>
        <v>1400.010000000002</v>
      </c>
    </row>
    <row r="28" spans="1:7" ht="15" x14ac:dyDescent="0.25">
      <c r="A28" s="57">
        <v>43717</v>
      </c>
      <c r="B28" s="57">
        <v>43717</v>
      </c>
      <c r="C28" s="58" t="s">
        <v>454</v>
      </c>
      <c r="D28" s="58" t="s">
        <v>463</v>
      </c>
      <c r="E28" s="141">
        <v>1.1000000000000001</v>
      </c>
      <c r="F28" s="60"/>
      <c r="G28" s="134">
        <f t="shared" si="1"/>
        <v>1398.9100000000021</v>
      </c>
    </row>
    <row r="29" spans="1:7" ht="15" x14ac:dyDescent="0.25">
      <c r="A29" s="57">
        <v>43725</v>
      </c>
      <c r="B29" s="57">
        <v>43725</v>
      </c>
      <c r="C29" s="58" t="s">
        <v>451</v>
      </c>
      <c r="D29" s="58" t="s">
        <v>7</v>
      </c>
      <c r="E29" s="141">
        <v>7.2</v>
      </c>
      <c r="F29" s="60"/>
      <c r="G29" s="134">
        <f t="shared" si="1"/>
        <v>1391.7100000000021</v>
      </c>
    </row>
    <row r="30" spans="1:7" ht="15" x14ac:dyDescent="0.25">
      <c r="A30" s="57">
        <v>43725</v>
      </c>
      <c r="B30" s="57">
        <v>43725</v>
      </c>
      <c r="C30" s="58" t="s">
        <v>87</v>
      </c>
      <c r="D30" s="58" t="s">
        <v>464</v>
      </c>
      <c r="E30" s="141">
        <v>1.4</v>
      </c>
      <c r="F30" s="60"/>
      <c r="G30" s="134">
        <f t="shared" si="1"/>
        <v>1390.310000000002</v>
      </c>
    </row>
    <row r="31" spans="1:7" ht="15" x14ac:dyDescent="0.25">
      <c r="A31" s="57">
        <v>43724</v>
      </c>
      <c r="B31" s="57">
        <v>43724</v>
      </c>
      <c r="C31" s="58" t="s">
        <v>122</v>
      </c>
      <c r="D31" s="58" t="s">
        <v>465</v>
      </c>
      <c r="E31" s="141">
        <v>5.3</v>
      </c>
      <c r="F31" s="60"/>
      <c r="G31" s="134">
        <f t="shared" si="1"/>
        <v>1385.010000000002</v>
      </c>
    </row>
    <row r="32" spans="1:7" ht="15" x14ac:dyDescent="0.25">
      <c r="A32" s="57">
        <v>43719</v>
      </c>
      <c r="B32" s="57">
        <v>43719</v>
      </c>
      <c r="C32" s="58" t="s">
        <v>451</v>
      </c>
      <c r="D32" s="58" t="s">
        <v>466</v>
      </c>
      <c r="E32" s="141">
        <v>4.7</v>
      </c>
      <c r="F32" s="60"/>
      <c r="G32" s="134">
        <f t="shared" si="1"/>
        <v>1380.310000000002</v>
      </c>
    </row>
    <row r="33" spans="1:7" ht="15" x14ac:dyDescent="0.25">
      <c r="A33" s="57">
        <v>43724</v>
      </c>
      <c r="B33" s="57">
        <v>43724</v>
      </c>
      <c r="C33" s="58" t="s">
        <v>30</v>
      </c>
      <c r="D33" s="58" t="s">
        <v>467</v>
      </c>
      <c r="E33" s="141">
        <v>3.55</v>
      </c>
      <c r="F33" s="60"/>
      <c r="G33" s="134">
        <f t="shared" si="1"/>
        <v>1376.760000000002</v>
      </c>
    </row>
    <row r="34" spans="1:7" ht="15" x14ac:dyDescent="0.25">
      <c r="A34" s="57">
        <v>43720</v>
      </c>
      <c r="B34" s="57">
        <v>43720</v>
      </c>
      <c r="C34" s="58" t="s">
        <v>468</v>
      </c>
      <c r="D34" s="58" t="s">
        <v>469</v>
      </c>
      <c r="E34" s="141">
        <v>2.1</v>
      </c>
      <c r="F34" s="60"/>
      <c r="G34" s="134">
        <f t="shared" si="1"/>
        <v>1374.6600000000021</v>
      </c>
    </row>
    <row r="35" spans="1:7" ht="15" x14ac:dyDescent="0.25">
      <c r="A35" s="57">
        <v>43721</v>
      </c>
      <c r="B35" s="57">
        <v>43721</v>
      </c>
      <c r="C35" s="58" t="s">
        <v>470</v>
      </c>
      <c r="D35" s="58" t="s">
        <v>471</v>
      </c>
      <c r="E35" s="141">
        <v>79</v>
      </c>
      <c r="F35" s="60"/>
      <c r="G35" s="134">
        <f t="shared" si="1"/>
        <v>1295.6600000000021</v>
      </c>
    </row>
    <row r="36" spans="1:7" ht="15" x14ac:dyDescent="0.25">
      <c r="A36" s="57">
        <v>43724</v>
      </c>
      <c r="B36" s="57">
        <v>43724</v>
      </c>
      <c r="C36" s="58" t="s">
        <v>58</v>
      </c>
      <c r="D36" s="58" t="s">
        <v>58</v>
      </c>
      <c r="E36" s="141">
        <v>2.95</v>
      </c>
      <c r="F36" s="58"/>
      <c r="G36" s="134">
        <f t="shared" si="1"/>
        <v>1292.7100000000021</v>
      </c>
    </row>
    <row r="37" spans="1:7" ht="15" x14ac:dyDescent="0.25">
      <c r="A37" s="57">
        <v>43721</v>
      </c>
      <c r="B37" s="57">
        <v>43721</v>
      </c>
      <c r="C37" s="58" t="s">
        <v>30</v>
      </c>
      <c r="D37" s="58" t="s">
        <v>472</v>
      </c>
      <c r="E37" s="141">
        <v>9.3000000000000007</v>
      </c>
      <c r="F37" s="58"/>
      <c r="G37" s="134">
        <f t="shared" si="1"/>
        <v>1283.4100000000021</v>
      </c>
    </row>
    <row r="38" spans="1:7" ht="15" x14ac:dyDescent="0.25">
      <c r="A38" s="57">
        <v>43721</v>
      </c>
      <c r="B38" s="57">
        <v>43721</v>
      </c>
      <c r="C38" s="58" t="s">
        <v>30</v>
      </c>
      <c r="D38" s="58" t="s">
        <v>473</v>
      </c>
      <c r="E38" s="141">
        <v>9.3000000000000007</v>
      </c>
      <c r="F38" s="58"/>
      <c r="G38" s="134">
        <f t="shared" si="1"/>
        <v>1274.1100000000022</v>
      </c>
    </row>
    <row r="39" spans="1:7" ht="15" x14ac:dyDescent="0.25">
      <c r="A39" s="57">
        <v>43720</v>
      </c>
      <c r="B39" s="57">
        <v>43720</v>
      </c>
      <c r="C39" s="58" t="s">
        <v>30</v>
      </c>
      <c r="D39" s="58" t="s">
        <v>474</v>
      </c>
      <c r="E39" s="141">
        <v>1.8</v>
      </c>
      <c r="F39" s="58"/>
      <c r="G39" s="134">
        <f t="shared" si="1"/>
        <v>1272.3100000000022</v>
      </c>
    </row>
    <row r="40" spans="1:7" ht="15" x14ac:dyDescent="0.25">
      <c r="A40" s="57">
        <v>43720</v>
      </c>
      <c r="B40" s="57">
        <v>43720</v>
      </c>
      <c r="C40" s="58" t="s">
        <v>30</v>
      </c>
      <c r="D40" s="58" t="s">
        <v>475</v>
      </c>
      <c r="E40" s="141">
        <v>10.85</v>
      </c>
      <c r="F40" s="58"/>
      <c r="G40" s="134">
        <f t="shared" si="1"/>
        <v>1261.4600000000023</v>
      </c>
    </row>
    <row r="41" spans="1:7" ht="15" x14ac:dyDescent="0.25">
      <c r="A41" s="57">
        <v>43719</v>
      </c>
      <c r="B41" s="57">
        <v>43719</v>
      </c>
      <c r="C41" s="58" t="s">
        <v>476</v>
      </c>
      <c r="D41" s="58" t="s">
        <v>477</v>
      </c>
      <c r="E41" s="141">
        <v>2.4500000000000002</v>
      </c>
      <c r="F41" s="58"/>
      <c r="G41" s="134">
        <f t="shared" si="1"/>
        <v>1259.0100000000023</v>
      </c>
    </row>
    <row r="42" spans="1:7" ht="15" x14ac:dyDescent="0.25">
      <c r="A42" s="57">
        <v>43721</v>
      </c>
      <c r="B42" s="57">
        <v>43721</v>
      </c>
      <c r="C42" s="58" t="s">
        <v>451</v>
      </c>
      <c r="D42" s="58" t="s">
        <v>18</v>
      </c>
      <c r="E42" s="141">
        <v>7.65</v>
      </c>
      <c r="F42" s="58"/>
      <c r="G42" s="134">
        <f t="shared" si="1"/>
        <v>1251.3600000000022</v>
      </c>
    </row>
    <row r="43" spans="1:7" ht="15" x14ac:dyDescent="0.25">
      <c r="A43" s="57">
        <v>43719</v>
      </c>
      <c r="B43" s="57">
        <v>43719</v>
      </c>
      <c r="C43" s="58" t="s">
        <v>30</v>
      </c>
      <c r="D43" s="58" t="s">
        <v>478</v>
      </c>
      <c r="E43" s="141">
        <v>9.3000000000000007</v>
      </c>
      <c r="F43" s="58"/>
      <c r="G43" s="134">
        <f t="shared" si="1"/>
        <v>1242.0600000000022</v>
      </c>
    </row>
    <row r="44" spans="1:7" ht="15" x14ac:dyDescent="0.25">
      <c r="A44" s="57">
        <v>43720</v>
      </c>
      <c r="B44" s="57">
        <v>43720</v>
      </c>
      <c r="C44" s="58" t="s">
        <v>30</v>
      </c>
      <c r="D44" s="58" t="s">
        <v>474</v>
      </c>
      <c r="E44" s="141">
        <v>9.3000000000000007</v>
      </c>
      <c r="F44" s="58"/>
      <c r="G44" s="134">
        <f t="shared" si="1"/>
        <v>1232.7600000000023</v>
      </c>
    </row>
    <row r="45" spans="1:7" ht="15" x14ac:dyDescent="0.25">
      <c r="A45" s="57">
        <v>43721</v>
      </c>
      <c r="B45" s="57">
        <v>43721</v>
      </c>
      <c r="C45" s="58" t="s">
        <v>30</v>
      </c>
      <c r="D45" s="58" t="s">
        <v>475</v>
      </c>
      <c r="E45" s="141">
        <v>9.3000000000000007</v>
      </c>
      <c r="F45" s="58"/>
      <c r="G45" s="134">
        <f t="shared" si="1"/>
        <v>1223.4600000000023</v>
      </c>
    </row>
    <row r="46" spans="1:7" ht="15" x14ac:dyDescent="0.25">
      <c r="A46" s="57">
        <v>43724</v>
      </c>
      <c r="B46" s="57">
        <v>43724</v>
      </c>
      <c r="C46" s="58" t="s">
        <v>454</v>
      </c>
      <c r="D46" s="95" t="s">
        <v>480</v>
      </c>
      <c r="E46" s="141">
        <v>2.95</v>
      </c>
      <c r="F46" s="58"/>
      <c r="G46" s="134">
        <f t="shared" si="1"/>
        <v>1220.5100000000023</v>
      </c>
    </row>
    <row r="47" spans="1:7" ht="15" x14ac:dyDescent="0.25">
      <c r="A47" s="57">
        <v>43724</v>
      </c>
      <c r="B47" s="57">
        <v>43724</v>
      </c>
      <c r="C47" s="58" t="s">
        <v>451</v>
      </c>
      <c r="D47" s="95" t="s">
        <v>479</v>
      </c>
      <c r="E47" s="141">
        <v>3.3</v>
      </c>
      <c r="F47" s="58"/>
      <c r="G47" s="134">
        <f t="shared" si="1"/>
        <v>1217.2100000000023</v>
      </c>
    </row>
    <row r="48" spans="1:7" ht="15" x14ac:dyDescent="0.25">
      <c r="A48" s="57">
        <v>43722</v>
      </c>
      <c r="B48" s="57">
        <v>43722</v>
      </c>
      <c r="C48" s="58" t="s">
        <v>324</v>
      </c>
      <c r="D48" s="95" t="s">
        <v>481</v>
      </c>
      <c r="E48" s="141">
        <v>4.4000000000000004</v>
      </c>
      <c r="F48" s="58"/>
      <c r="G48" s="134">
        <f t="shared" si="1"/>
        <v>1212.8100000000022</v>
      </c>
    </row>
    <row r="49" spans="1:7" ht="15" x14ac:dyDescent="0.25">
      <c r="A49" s="57">
        <v>43722</v>
      </c>
      <c r="B49" s="57">
        <v>43722</v>
      </c>
      <c r="C49" s="58" t="s">
        <v>324</v>
      </c>
      <c r="D49" s="95" t="s">
        <v>481</v>
      </c>
      <c r="E49" s="141">
        <v>4.4000000000000004</v>
      </c>
      <c r="F49" s="58"/>
      <c r="G49" s="134">
        <f t="shared" si="1"/>
        <v>1208.4100000000021</v>
      </c>
    </row>
    <row r="50" spans="1:7" ht="15" x14ac:dyDescent="0.25">
      <c r="A50" s="57">
        <v>43721</v>
      </c>
      <c r="B50" s="57">
        <v>43721</v>
      </c>
      <c r="C50" s="58" t="s">
        <v>30</v>
      </c>
      <c r="D50" s="58" t="s">
        <v>482</v>
      </c>
      <c r="E50" s="141">
        <v>21.15</v>
      </c>
      <c r="F50" s="58"/>
      <c r="G50" s="134">
        <f t="shared" si="1"/>
        <v>1187.260000000002</v>
      </c>
    </row>
    <row r="51" spans="1:7" ht="15" x14ac:dyDescent="0.25">
      <c r="A51" s="57">
        <v>43716</v>
      </c>
      <c r="B51" s="57">
        <v>43716</v>
      </c>
      <c r="C51" s="58" t="s">
        <v>30</v>
      </c>
      <c r="D51" s="58" t="s">
        <v>483</v>
      </c>
      <c r="E51" s="141">
        <v>12.95</v>
      </c>
      <c r="F51" s="58"/>
      <c r="G51" s="134">
        <f t="shared" si="1"/>
        <v>1174.310000000002</v>
      </c>
    </row>
    <row r="52" spans="1:7" ht="15" x14ac:dyDescent="0.25">
      <c r="A52" s="57">
        <v>43716</v>
      </c>
      <c r="B52" s="57">
        <v>43716</v>
      </c>
      <c r="C52" s="58" t="s">
        <v>30</v>
      </c>
      <c r="D52" s="58" t="s">
        <v>483</v>
      </c>
      <c r="E52" s="141">
        <v>14</v>
      </c>
      <c r="F52" s="58"/>
      <c r="G52" s="134">
        <f t="shared" si="1"/>
        <v>1160.310000000002</v>
      </c>
    </row>
    <row r="53" spans="1:7" ht="15" x14ac:dyDescent="0.25">
      <c r="A53" s="57">
        <v>43721</v>
      </c>
      <c r="B53" s="57">
        <v>43721</v>
      </c>
      <c r="C53" s="58" t="s">
        <v>181</v>
      </c>
      <c r="D53" s="58" t="s">
        <v>484</v>
      </c>
      <c r="E53" s="141">
        <v>3.95</v>
      </c>
      <c r="F53" s="58"/>
      <c r="G53" s="134">
        <f t="shared" si="1"/>
        <v>1156.3600000000019</v>
      </c>
    </row>
    <row r="54" spans="1:7" ht="15" x14ac:dyDescent="0.25">
      <c r="A54" s="57">
        <v>43721</v>
      </c>
      <c r="B54" s="57">
        <v>43721</v>
      </c>
      <c r="C54" s="58" t="s">
        <v>181</v>
      </c>
      <c r="D54" s="58" t="s">
        <v>484</v>
      </c>
      <c r="E54" s="141">
        <v>3.95</v>
      </c>
      <c r="F54" s="58"/>
      <c r="G54" s="134">
        <f t="shared" si="1"/>
        <v>1152.4100000000019</v>
      </c>
    </row>
    <row r="55" spans="1:7" ht="15" x14ac:dyDescent="0.25">
      <c r="A55" s="57">
        <v>43721</v>
      </c>
      <c r="B55" s="57">
        <v>43721</v>
      </c>
      <c r="C55" s="58" t="s">
        <v>122</v>
      </c>
      <c r="D55" s="58" t="s">
        <v>485</v>
      </c>
      <c r="E55" s="141">
        <v>3.7</v>
      </c>
      <c r="F55" s="58"/>
      <c r="G55" s="134">
        <f t="shared" si="1"/>
        <v>1148.7100000000019</v>
      </c>
    </row>
    <row r="56" spans="1:7" ht="15" x14ac:dyDescent="0.25">
      <c r="A56" s="57">
        <v>43722</v>
      </c>
      <c r="B56" s="57">
        <v>43722</v>
      </c>
      <c r="C56" s="58" t="s">
        <v>30</v>
      </c>
      <c r="D56" s="58" t="s">
        <v>486</v>
      </c>
      <c r="E56" s="141">
        <v>12.15</v>
      </c>
      <c r="F56" s="58"/>
      <c r="G56" s="134">
        <f t="shared" si="1"/>
        <v>1136.5600000000018</v>
      </c>
    </row>
    <row r="57" spans="1:7" ht="15" x14ac:dyDescent="0.25">
      <c r="A57" s="57">
        <v>43722</v>
      </c>
      <c r="B57" s="57">
        <v>43722</v>
      </c>
      <c r="C57" s="58" t="s">
        <v>30</v>
      </c>
      <c r="D57" s="58" t="s">
        <v>487</v>
      </c>
      <c r="E57" s="141">
        <v>1.95</v>
      </c>
      <c r="F57" s="58"/>
      <c r="G57" s="134">
        <f t="shared" si="1"/>
        <v>1134.6100000000017</v>
      </c>
    </row>
    <row r="58" spans="1:7" ht="15" x14ac:dyDescent="0.25">
      <c r="A58" s="129">
        <v>43716</v>
      </c>
      <c r="B58" s="130">
        <v>43716</v>
      </c>
      <c r="C58" s="58" t="s">
        <v>489</v>
      </c>
      <c r="D58" s="58" t="s">
        <v>488</v>
      </c>
      <c r="E58" s="141">
        <v>16.350000000000001</v>
      </c>
      <c r="F58" s="131"/>
      <c r="G58" s="134">
        <f t="shared" si="1"/>
        <v>1118.2600000000018</v>
      </c>
    </row>
    <row r="59" spans="1:7" ht="15" x14ac:dyDescent="0.25">
      <c r="A59" s="57">
        <v>43722</v>
      </c>
      <c r="B59" s="130">
        <v>43722</v>
      </c>
      <c r="C59" s="58" t="s">
        <v>490</v>
      </c>
      <c r="D59" s="58" t="s">
        <v>491</v>
      </c>
      <c r="E59" s="141">
        <v>0.55000000000000004</v>
      </c>
      <c r="F59" s="131"/>
      <c r="G59" s="134">
        <f t="shared" si="1"/>
        <v>1117.7100000000019</v>
      </c>
    </row>
    <row r="60" spans="1:7" ht="15" x14ac:dyDescent="0.25">
      <c r="A60" s="57">
        <v>43722</v>
      </c>
      <c r="B60" s="130">
        <v>43722</v>
      </c>
      <c r="C60" s="58" t="s">
        <v>49</v>
      </c>
      <c r="D60" s="58" t="s">
        <v>491</v>
      </c>
      <c r="E60" s="141">
        <v>12.75</v>
      </c>
      <c r="F60" s="131"/>
      <c r="G60" s="134">
        <f t="shared" ref="G60:G71" si="2">G59-E60</f>
        <v>1104.9600000000019</v>
      </c>
    </row>
    <row r="61" spans="1:7" ht="15" x14ac:dyDescent="0.25">
      <c r="A61" s="129">
        <v>43722</v>
      </c>
      <c r="B61" s="130">
        <v>43722</v>
      </c>
      <c r="C61" s="58" t="s">
        <v>492</v>
      </c>
      <c r="D61" s="58" t="s">
        <v>491</v>
      </c>
      <c r="E61" s="141">
        <v>15.95</v>
      </c>
      <c r="F61" s="131"/>
      <c r="G61" s="134">
        <f t="shared" si="2"/>
        <v>1089.0100000000018</v>
      </c>
    </row>
    <row r="62" spans="1:7" ht="15" x14ac:dyDescent="0.25">
      <c r="A62" s="129">
        <v>43723</v>
      </c>
      <c r="B62" s="130">
        <v>43723</v>
      </c>
      <c r="C62" s="58" t="s">
        <v>49</v>
      </c>
      <c r="D62" s="58" t="s">
        <v>491</v>
      </c>
      <c r="E62" s="141">
        <v>5</v>
      </c>
      <c r="F62" s="131"/>
      <c r="G62" s="134">
        <f t="shared" si="2"/>
        <v>1084.0100000000018</v>
      </c>
    </row>
    <row r="63" spans="1:7" ht="15" x14ac:dyDescent="0.25">
      <c r="A63" s="129">
        <v>43721</v>
      </c>
      <c r="B63" s="130">
        <v>43721</v>
      </c>
      <c r="C63" s="58" t="s">
        <v>87</v>
      </c>
      <c r="D63" s="58" t="s">
        <v>252</v>
      </c>
      <c r="E63" s="141">
        <v>2.8</v>
      </c>
      <c r="F63" s="131"/>
      <c r="G63" s="134">
        <f t="shared" si="2"/>
        <v>1081.2100000000019</v>
      </c>
    </row>
    <row r="64" spans="1:7" ht="15" x14ac:dyDescent="0.25">
      <c r="A64" s="129">
        <v>43723</v>
      </c>
      <c r="B64" s="130">
        <v>43723</v>
      </c>
      <c r="C64" s="58" t="s">
        <v>49</v>
      </c>
      <c r="D64" s="58" t="s">
        <v>491</v>
      </c>
      <c r="E64" s="141">
        <v>7.85</v>
      </c>
      <c r="F64" s="131"/>
      <c r="G64" s="134">
        <f t="shared" si="2"/>
        <v>1073.3600000000019</v>
      </c>
    </row>
    <row r="65" spans="1:7" ht="15" x14ac:dyDescent="0.25">
      <c r="A65" s="129">
        <v>43722</v>
      </c>
      <c r="B65" s="130">
        <v>43722</v>
      </c>
      <c r="C65" s="58" t="s">
        <v>493</v>
      </c>
      <c r="D65" s="58" t="s">
        <v>494</v>
      </c>
      <c r="E65" s="141">
        <v>1.2</v>
      </c>
      <c r="F65" s="131"/>
      <c r="G65" s="134">
        <f t="shared" si="2"/>
        <v>1072.1600000000019</v>
      </c>
    </row>
    <row r="66" spans="1:7" ht="15" x14ac:dyDescent="0.25">
      <c r="A66" s="129">
        <v>43722</v>
      </c>
      <c r="B66" s="130">
        <v>43722</v>
      </c>
      <c r="C66" s="58" t="s">
        <v>492</v>
      </c>
      <c r="D66" s="58" t="s">
        <v>491</v>
      </c>
      <c r="E66" s="141">
        <v>15.95</v>
      </c>
      <c r="F66" s="131"/>
      <c r="G66" s="134">
        <f t="shared" si="2"/>
        <v>1056.2100000000019</v>
      </c>
    </row>
    <row r="67" spans="1:7" ht="15" x14ac:dyDescent="0.25">
      <c r="A67" s="129">
        <v>43722</v>
      </c>
      <c r="B67" s="130">
        <v>43722</v>
      </c>
      <c r="C67" s="58" t="s">
        <v>58</v>
      </c>
      <c r="D67" s="58" t="s">
        <v>495</v>
      </c>
      <c r="E67" s="141">
        <v>5.5</v>
      </c>
      <c r="F67" s="131"/>
      <c r="G67" s="134">
        <f t="shared" si="2"/>
        <v>1050.7100000000019</v>
      </c>
    </row>
    <row r="68" spans="1:7" ht="15" x14ac:dyDescent="0.25">
      <c r="A68" s="129">
        <v>43722</v>
      </c>
      <c r="B68" s="130">
        <v>43722</v>
      </c>
      <c r="C68" s="58" t="s">
        <v>496</v>
      </c>
      <c r="D68" s="58" t="s">
        <v>497</v>
      </c>
      <c r="E68" s="141">
        <v>16.5</v>
      </c>
      <c r="F68" s="131"/>
      <c r="G68" s="134">
        <f t="shared" si="2"/>
        <v>1034.2100000000019</v>
      </c>
    </row>
    <row r="69" spans="1:7" ht="15" x14ac:dyDescent="0.25">
      <c r="A69" s="129">
        <v>43722</v>
      </c>
      <c r="B69" s="130">
        <v>43722</v>
      </c>
      <c r="C69" s="58" t="s">
        <v>496</v>
      </c>
      <c r="D69" s="58" t="s">
        <v>497</v>
      </c>
      <c r="E69" s="141">
        <v>12.2</v>
      </c>
      <c r="F69" s="131"/>
      <c r="G69" s="134">
        <f t="shared" si="2"/>
        <v>1022.0100000000018</v>
      </c>
    </row>
    <row r="70" spans="1:7" ht="15" x14ac:dyDescent="0.25">
      <c r="A70" s="129">
        <v>43722</v>
      </c>
      <c r="B70" s="130">
        <v>43722</v>
      </c>
      <c r="C70" s="58" t="s">
        <v>498</v>
      </c>
      <c r="D70" s="58" t="s">
        <v>497</v>
      </c>
      <c r="E70" s="141">
        <v>13.9</v>
      </c>
      <c r="F70" s="131"/>
      <c r="G70" s="134">
        <f t="shared" si="2"/>
        <v>1008.1100000000018</v>
      </c>
    </row>
    <row r="71" spans="1:7" ht="15" x14ac:dyDescent="0.25">
      <c r="A71" s="129">
        <v>43720</v>
      </c>
      <c r="B71" s="130">
        <v>43720</v>
      </c>
      <c r="C71" s="58" t="s">
        <v>496</v>
      </c>
      <c r="D71" s="58" t="s">
        <v>94</v>
      </c>
      <c r="E71" s="141">
        <v>8</v>
      </c>
      <c r="F71" s="131"/>
      <c r="G71" s="134">
        <f t="shared" si="2"/>
        <v>1000.1100000000018</v>
      </c>
    </row>
    <row r="72" spans="1:7" ht="15" x14ac:dyDescent="0.25">
      <c r="A72" s="129">
        <v>43720</v>
      </c>
      <c r="B72" s="130">
        <v>43720</v>
      </c>
      <c r="C72" s="58" t="s">
        <v>496</v>
      </c>
      <c r="D72" s="58" t="s">
        <v>94</v>
      </c>
      <c r="E72" s="141">
        <v>8</v>
      </c>
      <c r="F72" s="131"/>
      <c r="G72" s="134">
        <f t="shared" ref="G72:G125" si="3">G71-E72</f>
        <v>992.11000000000183</v>
      </c>
    </row>
    <row r="73" spans="1:7" ht="15" x14ac:dyDescent="0.25">
      <c r="A73" s="129">
        <v>43721</v>
      </c>
      <c r="B73" s="130">
        <v>43721</v>
      </c>
      <c r="C73" s="58" t="s">
        <v>30</v>
      </c>
      <c r="D73" s="58" t="s">
        <v>499</v>
      </c>
      <c r="E73" s="141">
        <v>21.15</v>
      </c>
      <c r="F73" s="131"/>
      <c r="G73" s="134">
        <f t="shared" si="3"/>
        <v>970.96000000000186</v>
      </c>
    </row>
    <row r="74" spans="1:7" ht="15" x14ac:dyDescent="0.25">
      <c r="A74" s="129">
        <v>43721</v>
      </c>
      <c r="B74" s="130">
        <v>43721</v>
      </c>
      <c r="C74" s="58" t="s">
        <v>30</v>
      </c>
      <c r="D74" s="58" t="s">
        <v>499</v>
      </c>
      <c r="E74" s="141">
        <v>21.15</v>
      </c>
      <c r="F74" s="131"/>
      <c r="G74" s="134">
        <f t="shared" si="3"/>
        <v>949.81000000000188</v>
      </c>
    </row>
    <row r="75" spans="1:7" ht="15" x14ac:dyDescent="0.25">
      <c r="A75" s="129">
        <v>43719</v>
      </c>
      <c r="B75" s="130">
        <v>43719</v>
      </c>
      <c r="C75" s="58" t="s">
        <v>500</v>
      </c>
      <c r="D75" s="58" t="s">
        <v>501</v>
      </c>
      <c r="E75" s="141">
        <v>2.35</v>
      </c>
      <c r="F75" s="58"/>
      <c r="G75" s="134">
        <f t="shared" si="3"/>
        <v>947.46000000000186</v>
      </c>
    </row>
    <row r="76" spans="1:7" ht="15" x14ac:dyDescent="0.25">
      <c r="A76" s="129">
        <v>43726</v>
      </c>
      <c r="B76" s="130">
        <v>43726</v>
      </c>
      <c r="C76" s="58" t="s">
        <v>451</v>
      </c>
      <c r="D76" s="58" t="s">
        <v>502</v>
      </c>
      <c r="E76" s="141">
        <v>3.75</v>
      </c>
      <c r="F76" s="58"/>
      <c r="G76" s="134">
        <f t="shared" si="3"/>
        <v>943.71000000000186</v>
      </c>
    </row>
    <row r="77" spans="1:7" ht="15" x14ac:dyDescent="0.25">
      <c r="A77" s="129">
        <v>43722</v>
      </c>
      <c r="B77" s="130">
        <v>43724</v>
      </c>
      <c r="C77" s="58" t="s">
        <v>503</v>
      </c>
      <c r="D77" s="58" t="s">
        <v>504</v>
      </c>
      <c r="E77" s="141">
        <v>32.42</v>
      </c>
      <c r="F77" s="58"/>
      <c r="G77" s="134">
        <f t="shared" si="3"/>
        <v>911.2900000000019</v>
      </c>
    </row>
    <row r="78" spans="1:7" ht="15" x14ac:dyDescent="0.25">
      <c r="A78" s="129">
        <v>43723</v>
      </c>
      <c r="B78" s="130">
        <v>43724</v>
      </c>
      <c r="C78" s="58" t="s">
        <v>30</v>
      </c>
      <c r="D78" s="58" t="s">
        <v>504</v>
      </c>
      <c r="E78" s="141">
        <v>37.5</v>
      </c>
      <c r="F78" s="58"/>
      <c r="G78" s="134">
        <f t="shared" si="3"/>
        <v>873.7900000000019</v>
      </c>
    </row>
    <row r="79" spans="1:7" ht="15" x14ac:dyDescent="0.25">
      <c r="A79" s="129">
        <v>43722</v>
      </c>
      <c r="B79" s="130">
        <v>43724</v>
      </c>
      <c r="C79" s="58" t="s">
        <v>30</v>
      </c>
      <c r="D79" s="58" t="s">
        <v>504</v>
      </c>
      <c r="E79" s="141">
        <v>37.5</v>
      </c>
      <c r="F79" s="58"/>
      <c r="G79" s="134">
        <f t="shared" si="3"/>
        <v>836.2900000000019</v>
      </c>
    </row>
    <row r="80" spans="1:7" ht="15" x14ac:dyDescent="0.25">
      <c r="A80" s="129">
        <v>43726</v>
      </c>
      <c r="B80" s="130">
        <v>43726</v>
      </c>
      <c r="C80" s="58" t="s">
        <v>451</v>
      </c>
      <c r="D80" s="58" t="s">
        <v>14</v>
      </c>
      <c r="E80" s="141">
        <v>1.4</v>
      </c>
      <c r="F80" s="58"/>
      <c r="G80" s="134">
        <f t="shared" si="3"/>
        <v>834.89000000000192</v>
      </c>
    </row>
    <row r="81" spans="1:14" ht="15" x14ac:dyDescent="0.25">
      <c r="A81" s="129">
        <v>43725</v>
      </c>
      <c r="B81" s="130">
        <v>43725</v>
      </c>
      <c r="C81" s="58" t="s">
        <v>435</v>
      </c>
      <c r="D81" s="58" t="s">
        <v>505</v>
      </c>
      <c r="E81" s="141">
        <v>4.25</v>
      </c>
      <c r="F81" s="58"/>
      <c r="G81" s="134">
        <f t="shared" si="3"/>
        <v>830.64000000000192</v>
      </c>
    </row>
    <row r="82" spans="1:14" ht="15" x14ac:dyDescent="0.25">
      <c r="A82" s="129">
        <v>43726</v>
      </c>
      <c r="B82" s="130">
        <v>43726</v>
      </c>
      <c r="C82" s="58" t="s">
        <v>451</v>
      </c>
      <c r="D82" s="58" t="s">
        <v>7</v>
      </c>
      <c r="E82" s="141">
        <v>11</v>
      </c>
      <c r="F82" s="58"/>
      <c r="G82" s="134">
        <f t="shared" si="3"/>
        <v>819.64000000000192</v>
      </c>
    </row>
    <row r="83" spans="1:14" ht="15" x14ac:dyDescent="0.25">
      <c r="A83" s="129">
        <v>43726</v>
      </c>
      <c r="B83" s="130">
        <v>43727</v>
      </c>
      <c r="C83" s="58" t="s">
        <v>496</v>
      </c>
      <c r="D83" s="58" t="s">
        <v>506</v>
      </c>
      <c r="E83" s="141">
        <v>19.5</v>
      </c>
      <c r="F83" s="58"/>
      <c r="G83" s="134">
        <f t="shared" si="3"/>
        <v>800.14000000000192</v>
      </c>
    </row>
    <row r="84" spans="1:14" ht="15" x14ac:dyDescent="0.25">
      <c r="A84" s="129">
        <v>43726</v>
      </c>
      <c r="B84" s="130">
        <v>43727</v>
      </c>
      <c r="C84" s="58" t="s">
        <v>496</v>
      </c>
      <c r="D84" s="58" t="s">
        <v>506</v>
      </c>
      <c r="E84" s="141">
        <v>20.6</v>
      </c>
      <c r="F84" s="58"/>
      <c r="G84" s="134">
        <f t="shared" si="3"/>
        <v>779.5400000000019</v>
      </c>
    </row>
    <row r="85" spans="1:14" ht="15" x14ac:dyDescent="0.25">
      <c r="A85" s="129">
        <v>43726</v>
      </c>
      <c r="B85" s="130">
        <v>43727</v>
      </c>
      <c r="C85" s="58" t="s">
        <v>496</v>
      </c>
      <c r="D85" s="58" t="s">
        <v>506</v>
      </c>
      <c r="E85" s="141">
        <v>13</v>
      </c>
      <c r="F85" s="58"/>
      <c r="G85" s="134">
        <f t="shared" si="3"/>
        <v>766.5400000000019</v>
      </c>
    </row>
    <row r="86" spans="1:14" ht="15" x14ac:dyDescent="0.25">
      <c r="A86" s="129">
        <v>43726</v>
      </c>
      <c r="B86" s="130">
        <v>43727</v>
      </c>
      <c r="C86" s="58" t="s">
        <v>498</v>
      </c>
      <c r="D86" s="58" t="s">
        <v>506</v>
      </c>
      <c r="E86" s="141">
        <v>13.8</v>
      </c>
      <c r="F86" s="58"/>
      <c r="G86" s="134">
        <f t="shared" si="3"/>
        <v>752.74000000000194</v>
      </c>
    </row>
    <row r="87" spans="1:14" ht="15" x14ac:dyDescent="0.25">
      <c r="A87" s="129">
        <v>43691</v>
      </c>
      <c r="B87" s="130">
        <v>43691</v>
      </c>
      <c r="C87" s="58" t="s">
        <v>30</v>
      </c>
      <c r="D87" s="58" t="s">
        <v>507</v>
      </c>
      <c r="E87" s="141">
        <v>6.95</v>
      </c>
      <c r="F87" s="58"/>
      <c r="G87" s="134">
        <f t="shared" si="3"/>
        <v>745.7900000000019</v>
      </c>
    </row>
    <row r="88" spans="1:14" ht="15" x14ac:dyDescent="0.25">
      <c r="A88" s="129">
        <v>43725</v>
      </c>
      <c r="B88" s="130">
        <v>43725</v>
      </c>
      <c r="C88" s="58" t="s">
        <v>508</v>
      </c>
      <c r="D88" s="58" t="s">
        <v>509</v>
      </c>
      <c r="E88" s="141">
        <v>1.4</v>
      </c>
      <c r="F88" s="58"/>
      <c r="G88" s="134">
        <f t="shared" si="3"/>
        <v>744.39000000000192</v>
      </c>
    </row>
    <row r="89" spans="1:14" ht="15" x14ac:dyDescent="0.25">
      <c r="A89" s="129">
        <v>43724</v>
      </c>
      <c r="B89" s="130">
        <v>43724</v>
      </c>
      <c r="C89" s="58" t="s">
        <v>72</v>
      </c>
      <c r="D89" s="58" t="s">
        <v>510</v>
      </c>
      <c r="E89" s="141">
        <v>3.5</v>
      </c>
      <c r="F89" s="58"/>
      <c r="G89" s="134">
        <f t="shared" si="3"/>
        <v>740.89000000000192</v>
      </c>
    </row>
    <row r="90" spans="1:14" ht="15" x14ac:dyDescent="0.25">
      <c r="A90" s="129">
        <v>43725</v>
      </c>
      <c r="B90" s="130">
        <v>43725</v>
      </c>
      <c r="C90" s="58" t="s">
        <v>107</v>
      </c>
      <c r="D90" s="58" t="s">
        <v>511</v>
      </c>
      <c r="E90" s="141">
        <v>1.55</v>
      </c>
      <c r="F90" s="58"/>
      <c r="G90" s="134">
        <f t="shared" si="3"/>
        <v>739.34000000000196</v>
      </c>
    </row>
    <row r="91" spans="1:14" ht="15" x14ac:dyDescent="0.25">
      <c r="A91" s="129">
        <v>43726</v>
      </c>
      <c r="B91" s="130">
        <v>43726</v>
      </c>
      <c r="C91" s="58" t="s">
        <v>72</v>
      </c>
      <c r="D91" s="58" t="s">
        <v>512</v>
      </c>
      <c r="E91" s="141">
        <v>3.7</v>
      </c>
      <c r="F91" s="58"/>
      <c r="G91" s="134">
        <f t="shared" si="3"/>
        <v>735.64000000000192</v>
      </c>
    </row>
    <row r="92" spans="1:14" ht="15" x14ac:dyDescent="0.25">
      <c r="A92" s="129">
        <v>43725</v>
      </c>
      <c r="B92" s="130">
        <v>43725</v>
      </c>
      <c r="C92" s="58" t="s">
        <v>169</v>
      </c>
      <c r="D92" s="58" t="s">
        <v>513</v>
      </c>
      <c r="E92" s="141">
        <v>0.9</v>
      </c>
      <c r="F92" s="58"/>
      <c r="G92" s="134">
        <f t="shared" si="3"/>
        <v>734.74000000000194</v>
      </c>
      <c r="M92" s="58"/>
      <c r="N92" s="58"/>
    </row>
    <row r="93" spans="1:14" ht="15" x14ac:dyDescent="0.25">
      <c r="A93" s="129">
        <v>43726</v>
      </c>
      <c r="B93" s="130">
        <v>43726</v>
      </c>
      <c r="C93" s="58" t="s">
        <v>97</v>
      </c>
      <c r="D93" s="58" t="s">
        <v>514</v>
      </c>
      <c r="E93" s="141">
        <v>3.5</v>
      </c>
      <c r="F93" s="58"/>
      <c r="G93" s="134">
        <f t="shared" si="3"/>
        <v>731.24000000000194</v>
      </c>
    </row>
    <row r="94" spans="1:14" ht="15" x14ac:dyDescent="0.25">
      <c r="A94" s="129">
        <v>43691</v>
      </c>
      <c r="B94" s="130">
        <v>43692</v>
      </c>
      <c r="C94" s="58" t="s">
        <v>30</v>
      </c>
      <c r="D94" s="58" t="s">
        <v>515</v>
      </c>
      <c r="E94" s="141">
        <v>9.3000000000000007</v>
      </c>
      <c r="F94" s="58"/>
      <c r="G94" s="134">
        <f t="shared" si="3"/>
        <v>721.94000000000199</v>
      </c>
    </row>
    <row r="95" spans="1:14" ht="15" x14ac:dyDescent="0.25">
      <c r="A95" s="129">
        <v>43699</v>
      </c>
      <c r="B95" s="130">
        <v>43699</v>
      </c>
      <c r="C95" s="58" t="s">
        <v>122</v>
      </c>
      <c r="D95" s="58" t="s">
        <v>516</v>
      </c>
      <c r="E95" s="96">
        <v>3.65</v>
      </c>
      <c r="F95" s="58"/>
      <c r="G95" s="134">
        <f t="shared" si="3"/>
        <v>718.29000000000201</v>
      </c>
    </row>
    <row r="96" spans="1:14" ht="15" x14ac:dyDescent="0.25">
      <c r="A96" s="129">
        <v>43723</v>
      </c>
      <c r="B96" s="130">
        <v>43724</v>
      </c>
      <c r="C96" s="58" t="s">
        <v>30</v>
      </c>
      <c r="D96" s="58" t="s">
        <v>517</v>
      </c>
      <c r="E96" s="96">
        <v>10.9</v>
      </c>
      <c r="F96" s="58"/>
      <c r="G96" s="134">
        <f t="shared" si="3"/>
        <v>707.39000000000203</v>
      </c>
    </row>
    <row r="97" spans="1:7" ht="15" x14ac:dyDescent="0.25">
      <c r="A97" s="129">
        <v>43725</v>
      </c>
      <c r="B97" s="130">
        <v>43726</v>
      </c>
      <c r="C97" s="58" t="s">
        <v>30</v>
      </c>
      <c r="D97" s="58" t="s">
        <v>517</v>
      </c>
      <c r="E97" s="96">
        <v>10.9</v>
      </c>
      <c r="F97" s="58"/>
      <c r="G97" s="134">
        <f t="shared" si="3"/>
        <v>696.49000000000206</v>
      </c>
    </row>
    <row r="98" spans="1:7" ht="15" x14ac:dyDescent="0.25">
      <c r="A98" s="129">
        <v>43725</v>
      </c>
      <c r="B98" s="130">
        <v>43726</v>
      </c>
      <c r="C98" s="58" t="s">
        <v>87</v>
      </c>
      <c r="D98" s="58" t="s">
        <v>433</v>
      </c>
      <c r="E98" s="96">
        <v>3</v>
      </c>
      <c r="F98" s="58"/>
      <c r="G98" s="134">
        <f t="shared" si="3"/>
        <v>693.49000000000206</v>
      </c>
    </row>
    <row r="99" spans="1:7" ht="15" x14ac:dyDescent="0.25">
      <c r="A99" s="129">
        <v>43727</v>
      </c>
      <c r="B99" s="130">
        <v>43727</v>
      </c>
      <c r="C99" s="58" t="s">
        <v>518</v>
      </c>
      <c r="D99" s="58" t="s">
        <v>519</v>
      </c>
      <c r="E99" s="96">
        <v>2.6</v>
      </c>
      <c r="F99" s="58"/>
      <c r="G99" s="134">
        <f t="shared" si="3"/>
        <v>690.89000000000203</v>
      </c>
    </row>
    <row r="100" spans="1:7" ht="15" x14ac:dyDescent="0.25">
      <c r="A100" s="129">
        <v>43727</v>
      </c>
      <c r="B100" s="130">
        <v>43727</v>
      </c>
      <c r="C100" s="58" t="s">
        <v>521</v>
      </c>
      <c r="D100" s="58" t="s">
        <v>520</v>
      </c>
      <c r="E100" s="96">
        <v>11.75</v>
      </c>
      <c r="F100" s="58"/>
      <c r="G100" s="134">
        <f t="shared" si="3"/>
        <v>679.14000000000203</v>
      </c>
    </row>
    <row r="101" spans="1:7" ht="15" x14ac:dyDescent="0.25">
      <c r="A101" s="129">
        <v>43725</v>
      </c>
      <c r="B101" s="130">
        <v>43725</v>
      </c>
      <c r="C101" s="58" t="s">
        <v>451</v>
      </c>
      <c r="D101" s="58" t="s">
        <v>522</v>
      </c>
      <c r="E101" s="96">
        <v>2.2999999999999998</v>
      </c>
      <c r="F101" s="58"/>
      <c r="G101" s="134">
        <f t="shared" si="3"/>
        <v>676.84000000000208</v>
      </c>
    </row>
    <row r="102" spans="1:7" ht="15" x14ac:dyDescent="0.25">
      <c r="A102" s="129">
        <v>43726</v>
      </c>
      <c r="B102" s="130">
        <v>43726</v>
      </c>
      <c r="C102" s="58" t="s">
        <v>451</v>
      </c>
      <c r="D102" s="58" t="s">
        <v>523</v>
      </c>
      <c r="E102" s="96">
        <v>7.15</v>
      </c>
      <c r="F102" s="58"/>
      <c r="G102" s="134">
        <f t="shared" si="3"/>
        <v>669.6900000000021</v>
      </c>
    </row>
    <row r="103" spans="1:7" ht="15" x14ac:dyDescent="0.25">
      <c r="A103" s="129">
        <v>43727</v>
      </c>
      <c r="B103" s="130">
        <v>43727</v>
      </c>
      <c r="C103" s="58" t="s">
        <v>451</v>
      </c>
      <c r="D103" s="58" t="s">
        <v>7</v>
      </c>
      <c r="E103" s="96">
        <v>5.2</v>
      </c>
      <c r="F103" s="58"/>
      <c r="G103" s="134">
        <f t="shared" si="3"/>
        <v>664.49000000000206</v>
      </c>
    </row>
    <row r="104" spans="1:7" ht="15" x14ac:dyDescent="0.25">
      <c r="A104" s="129">
        <v>43719</v>
      </c>
      <c r="B104" s="130">
        <v>43728</v>
      </c>
      <c r="C104" s="58" t="s">
        <v>30</v>
      </c>
      <c r="D104" s="58" t="s">
        <v>450</v>
      </c>
      <c r="E104" s="96">
        <v>9.3000000000000007</v>
      </c>
      <c r="F104" s="58"/>
      <c r="G104" s="134">
        <f t="shared" si="3"/>
        <v>655.1900000000021</v>
      </c>
    </row>
    <row r="105" spans="1:7" ht="15" x14ac:dyDescent="0.25">
      <c r="A105" s="129">
        <v>43726</v>
      </c>
      <c r="B105" s="130">
        <v>43726</v>
      </c>
      <c r="C105" s="58" t="s">
        <v>30</v>
      </c>
      <c r="D105" s="58" t="s">
        <v>524</v>
      </c>
      <c r="E105" s="96">
        <v>9.3000000000000007</v>
      </c>
      <c r="F105" s="58"/>
      <c r="G105" s="134">
        <f t="shared" si="3"/>
        <v>645.89000000000215</v>
      </c>
    </row>
    <row r="106" spans="1:7" ht="15" x14ac:dyDescent="0.25">
      <c r="A106" s="129">
        <v>43726</v>
      </c>
      <c r="B106" s="130">
        <v>43726</v>
      </c>
      <c r="C106" s="58" t="s">
        <v>30</v>
      </c>
      <c r="D106" s="58" t="s">
        <v>524</v>
      </c>
      <c r="E106" s="96">
        <v>9.3000000000000007</v>
      </c>
      <c r="F106" s="58"/>
      <c r="G106" s="134">
        <f t="shared" si="3"/>
        <v>636.59000000000219</v>
      </c>
    </row>
    <row r="107" spans="1:7" ht="15" x14ac:dyDescent="0.25">
      <c r="A107" s="129">
        <v>43725</v>
      </c>
      <c r="B107" s="130">
        <v>43726</v>
      </c>
      <c r="C107" s="58" t="s">
        <v>87</v>
      </c>
      <c r="D107" s="58" t="s">
        <v>433</v>
      </c>
      <c r="E107" s="96">
        <v>1.1000000000000001</v>
      </c>
      <c r="F107" s="58"/>
      <c r="G107" s="134">
        <f t="shared" si="3"/>
        <v>635.49000000000217</v>
      </c>
    </row>
    <row r="108" spans="1:7" ht="15" x14ac:dyDescent="0.25">
      <c r="A108" s="129">
        <v>43726</v>
      </c>
      <c r="B108" s="130">
        <v>43726</v>
      </c>
      <c r="C108" s="58" t="s">
        <v>451</v>
      </c>
      <c r="D108" s="58" t="s">
        <v>522</v>
      </c>
      <c r="E108" s="96">
        <v>5.0999999999999996</v>
      </c>
      <c r="F108" s="58"/>
      <c r="G108" s="134">
        <f t="shared" si="3"/>
        <v>630.39000000000215</v>
      </c>
    </row>
    <row r="109" spans="1:7" ht="15" x14ac:dyDescent="0.25">
      <c r="A109" s="129">
        <v>43723</v>
      </c>
      <c r="B109" s="130">
        <v>43723</v>
      </c>
      <c r="C109" s="58" t="s">
        <v>30</v>
      </c>
      <c r="D109" s="58" t="s">
        <v>525</v>
      </c>
      <c r="E109" s="96">
        <v>17.600000000000001</v>
      </c>
      <c r="F109" s="58"/>
      <c r="G109" s="134">
        <f t="shared" si="3"/>
        <v>612.79000000000212</v>
      </c>
    </row>
    <row r="110" spans="1:7" ht="15" x14ac:dyDescent="0.25">
      <c r="A110" s="129">
        <v>43728</v>
      </c>
      <c r="B110" s="130">
        <v>43728</v>
      </c>
      <c r="C110" s="58" t="s">
        <v>521</v>
      </c>
      <c r="D110" s="58" t="s">
        <v>520</v>
      </c>
      <c r="E110" s="96">
        <v>8.8000000000000007</v>
      </c>
      <c r="F110" s="58"/>
      <c r="G110" s="134">
        <f t="shared" si="3"/>
        <v>603.99000000000217</v>
      </c>
    </row>
    <row r="111" spans="1:7" ht="15" x14ac:dyDescent="0.25">
      <c r="A111" s="129">
        <v>43728</v>
      </c>
      <c r="B111" s="130">
        <v>43728</v>
      </c>
      <c r="C111" s="58" t="s">
        <v>107</v>
      </c>
      <c r="D111" s="58" t="s">
        <v>526</v>
      </c>
      <c r="E111" s="96">
        <v>2</v>
      </c>
      <c r="F111" s="58"/>
      <c r="G111" s="134">
        <f t="shared" si="3"/>
        <v>601.99000000000217</v>
      </c>
    </row>
    <row r="112" spans="1:7" ht="15" x14ac:dyDescent="0.25">
      <c r="A112" s="129">
        <v>43728</v>
      </c>
      <c r="B112" s="130">
        <v>43728</v>
      </c>
      <c r="C112" s="58" t="s">
        <v>56</v>
      </c>
      <c r="D112" s="58" t="s">
        <v>56</v>
      </c>
      <c r="E112" s="96">
        <v>5.25</v>
      </c>
      <c r="F112" s="58"/>
      <c r="G112" s="134">
        <f t="shared" si="3"/>
        <v>596.74000000000217</v>
      </c>
    </row>
    <row r="113" spans="1:7" ht="15" x14ac:dyDescent="0.25">
      <c r="A113" s="129">
        <v>43725</v>
      </c>
      <c r="B113" s="130">
        <v>43725</v>
      </c>
      <c r="C113" s="58" t="s">
        <v>47</v>
      </c>
      <c r="D113" s="58" t="s">
        <v>527</v>
      </c>
      <c r="E113" s="96">
        <v>4</v>
      </c>
      <c r="F113" s="58"/>
      <c r="G113" s="134">
        <f t="shared" si="3"/>
        <v>592.74000000000217</v>
      </c>
    </row>
    <row r="114" spans="1:7" ht="15" x14ac:dyDescent="0.25">
      <c r="A114" s="129">
        <v>43724</v>
      </c>
      <c r="B114" s="130">
        <v>43726</v>
      </c>
      <c r="C114" s="58" t="s">
        <v>528</v>
      </c>
      <c r="D114" s="58" t="s">
        <v>529</v>
      </c>
      <c r="E114" s="96">
        <v>18.25</v>
      </c>
      <c r="F114" s="58"/>
      <c r="G114" s="134">
        <f t="shared" si="3"/>
        <v>574.49000000000217</v>
      </c>
    </row>
    <row r="115" spans="1:7" ht="15" x14ac:dyDescent="0.25">
      <c r="A115" s="129">
        <v>43724</v>
      </c>
      <c r="B115" s="130">
        <v>43726</v>
      </c>
      <c r="C115" s="58" t="s">
        <v>528</v>
      </c>
      <c r="D115" s="58" t="s">
        <v>529</v>
      </c>
      <c r="E115" s="96">
        <v>12.87</v>
      </c>
      <c r="F115" s="58"/>
      <c r="G115" s="134">
        <f t="shared" si="3"/>
        <v>561.62000000000216</v>
      </c>
    </row>
    <row r="116" spans="1:7" ht="15" x14ac:dyDescent="0.25">
      <c r="A116" s="129">
        <v>43724</v>
      </c>
      <c r="B116" s="130">
        <v>43726</v>
      </c>
      <c r="C116" s="58" t="s">
        <v>528</v>
      </c>
      <c r="D116" s="58" t="s">
        <v>529</v>
      </c>
      <c r="E116" s="96">
        <v>17.55</v>
      </c>
      <c r="F116" s="58"/>
      <c r="G116" s="134">
        <f t="shared" si="3"/>
        <v>544.07000000000221</v>
      </c>
    </row>
    <row r="117" spans="1:7" ht="15" x14ac:dyDescent="0.25">
      <c r="A117" s="129">
        <v>43725</v>
      </c>
      <c r="B117" s="130">
        <v>43726</v>
      </c>
      <c r="C117" s="58" t="s">
        <v>528</v>
      </c>
      <c r="D117" s="58" t="s">
        <v>529</v>
      </c>
      <c r="E117" s="96">
        <v>15.21</v>
      </c>
      <c r="F117" s="58"/>
      <c r="G117" s="134">
        <f t="shared" si="3"/>
        <v>528.86000000000217</v>
      </c>
    </row>
    <row r="118" spans="1:7" ht="15" x14ac:dyDescent="0.25">
      <c r="A118" s="57">
        <v>43725</v>
      </c>
      <c r="B118" s="130">
        <v>43726</v>
      </c>
      <c r="C118" s="58" t="s">
        <v>528</v>
      </c>
      <c r="D118" s="58" t="s">
        <v>529</v>
      </c>
      <c r="E118" s="96">
        <v>15.21</v>
      </c>
      <c r="F118" s="58"/>
      <c r="G118" s="133">
        <f t="shared" si="3"/>
        <v>513.65000000000214</v>
      </c>
    </row>
    <row r="119" spans="1:7" ht="15" x14ac:dyDescent="0.25">
      <c r="A119" s="57">
        <v>43714</v>
      </c>
      <c r="B119" s="130">
        <v>43714</v>
      </c>
      <c r="C119" s="58" t="s">
        <v>539</v>
      </c>
      <c r="D119" s="58" t="s">
        <v>540</v>
      </c>
      <c r="E119" s="96">
        <v>6</v>
      </c>
      <c r="F119" s="58"/>
      <c r="G119" s="134">
        <f t="shared" si="3"/>
        <v>507.65000000000214</v>
      </c>
    </row>
    <row r="120" spans="1:7" ht="15" x14ac:dyDescent="0.25">
      <c r="A120" s="57">
        <v>43729</v>
      </c>
      <c r="B120" s="57">
        <v>43729</v>
      </c>
      <c r="C120" s="58" t="s">
        <v>489</v>
      </c>
      <c r="D120" s="58" t="s">
        <v>530</v>
      </c>
      <c r="E120" s="96">
        <v>5.55</v>
      </c>
      <c r="F120" s="58"/>
      <c r="G120" s="133">
        <f t="shared" si="3"/>
        <v>502.10000000000213</v>
      </c>
    </row>
    <row r="121" spans="1:7" ht="15" x14ac:dyDescent="0.25">
      <c r="A121" s="57">
        <v>43729</v>
      </c>
      <c r="B121" s="57">
        <v>43729</v>
      </c>
      <c r="C121" s="58" t="s">
        <v>531</v>
      </c>
      <c r="D121" s="58" t="s">
        <v>532</v>
      </c>
      <c r="E121" s="96">
        <v>3</v>
      </c>
      <c r="F121" s="58"/>
      <c r="G121" s="134">
        <f t="shared" si="3"/>
        <v>499.10000000000213</v>
      </c>
    </row>
    <row r="122" spans="1:7" ht="15" x14ac:dyDescent="0.25">
      <c r="A122" s="57">
        <v>43715</v>
      </c>
      <c r="B122" s="57">
        <v>43715</v>
      </c>
      <c r="C122" s="58" t="s">
        <v>90</v>
      </c>
      <c r="D122" s="58" t="s">
        <v>533</v>
      </c>
      <c r="E122" s="96">
        <v>4.8499999999999996</v>
      </c>
      <c r="F122" s="58"/>
      <c r="G122" s="133">
        <f t="shared" si="3"/>
        <v>494.2500000000021</v>
      </c>
    </row>
    <row r="123" spans="1:7" ht="15" x14ac:dyDescent="0.25">
      <c r="A123" s="57">
        <v>43728</v>
      </c>
      <c r="B123" s="57">
        <v>43728</v>
      </c>
      <c r="C123" s="58" t="s">
        <v>109</v>
      </c>
      <c r="D123" s="58" t="s">
        <v>534</v>
      </c>
      <c r="E123" s="96">
        <v>3.6</v>
      </c>
      <c r="F123" s="58"/>
      <c r="G123" s="134">
        <f t="shared" si="3"/>
        <v>490.65000000000208</v>
      </c>
    </row>
    <row r="124" spans="1:7" ht="15" x14ac:dyDescent="0.25">
      <c r="A124" s="57">
        <v>43730</v>
      </c>
      <c r="B124" s="57">
        <v>43730</v>
      </c>
      <c r="C124" s="58" t="s">
        <v>535</v>
      </c>
      <c r="D124" s="58" t="s">
        <v>536</v>
      </c>
      <c r="E124" s="96">
        <v>8.1</v>
      </c>
      <c r="F124" s="58"/>
      <c r="G124" s="133">
        <f t="shared" si="3"/>
        <v>482.55000000000206</v>
      </c>
    </row>
    <row r="125" spans="1:7" ht="15.75" thickBot="1" x14ac:dyDescent="0.3">
      <c r="A125" s="129">
        <v>43730</v>
      </c>
      <c r="B125" s="130">
        <v>43730</v>
      </c>
      <c r="C125" s="62" t="s">
        <v>537</v>
      </c>
      <c r="D125" s="62" t="s">
        <v>538</v>
      </c>
      <c r="E125" s="105">
        <v>4.8499999999999996</v>
      </c>
      <c r="F125" s="131"/>
      <c r="G125" s="134">
        <f t="shared" si="3"/>
        <v>477.70000000000203</v>
      </c>
    </row>
    <row r="126" spans="1:7" ht="15.75" thickBot="1" x14ac:dyDescent="0.3">
      <c r="A126" s="119"/>
      <c r="B126" s="124"/>
      <c r="C126" s="264" t="s">
        <v>541</v>
      </c>
      <c r="D126" s="265"/>
      <c r="E126" s="121">
        <f>SUM(E6:E125)</f>
        <v>1237.1199999999994</v>
      </c>
      <c r="F126" s="125"/>
      <c r="G126" s="123"/>
    </row>
    <row r="145" spans="1:7" x14ac:dyDescent="0.2">
      <c r="A145" s="60"/>
      <c r="B145" s="60"/>
      <c r="C145" s="60"/>
      <c r="D145" s="60"/>
      <c r="E145" s="60"/>
      <c r="F145" s="60"/>
      <c r="G145" s="60"/>
    </row>
    <row r="146" spans="1:7" x14ac:dyDescent="0.2">
      <c r="A146" s="60"/>
      <c r="B146" s="60"/>
      <c r="C146" s="60"/>
      <c r="D146" s="60"/>
      <c r="E146" s="60"/>
      <c r="F146" s="60"/>
      <c r="G146" s="60"/>
    </row>
  </sheetData>
  <mergeCells count="2">
    <mergeCell ref="B1:C1"/>
    <mergeCell ref="C126:D126"/>
  </mergeCells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2"/>
  <sheetViews>
    <sheetView topLeftCell="A94" workbookViewId="0">
      <selection activeCell="D94" sqref="D1:D1048576"/>
    </sheetView>
  </sheetViews>
  <sheetFormatPr baseColWidth="10" defaultRowHeight="14.25" x14ac:dyDescent="0.2"/>
  <cols>
    <col min="1" max="1" width="11.125" customWidth="1"/>
    <col min="2" max="2" width="10.625" customWidth="1"/>
    <col min="3" max="3" width="24.125" customWidth="1"/>
    <col min="4" max="4" width="27" customWidth="1"/>
    <col min="5" max="5" width="9.375" customWidth="1"/>
    <col min="6" max="6" width="7.375" customWidth="1"/>
    <col min="7" max="7" width="9.75" customWidth="1"/>
    <col min="10" max="10" width="21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542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60"/>
      <c r="B4" s="57"/>
      <c r="C4" s="58" t="s">
        <v>544</v>
      </c>
      <c r="D4" s="60"/>
      <c r="E4" s="60"/>
      <c r="F4" s="60"/>
      <c r="G4" s="135">
        <v>1000</v>
      </c>
    </row>
    <row r="5" spans="1:7" ht="15" x14ac:dyDescent="0.25">
      <c r="A5" s="58"/>
      <c r="B5" s="57"/>
      <c r="C5" s="58" t="s">
        <v>545</v>
      </c>
      <c r="D5" s="58"/>
      <c r="E5" s="96"/>
      <c r="F5" s="126"/>
      <c r="G5" s="133">
        <f>'LIQUIDACIÓN 16'!G125</f>
        <v>477.70000000000203</v>
      </c>
    </row>
    <row r="6" spans="1:7" ht="15" x14ac:dyDescent="0.25">
      <c r="A6" s="68">
        <v>43728</v>
      </c>
      <c r="B6" s="68">
        <v>43731</v>
      </c>
      <c r="C6" s="58" t="s">
        <v>546</v>
      </c>
      <c r="D6" s="58" t="s">
        <v>547</v>
      </c>
      <c r="E6" s="141">
        <v>37.4</v>
      </c>
      <c r="F6" s="58"/>
      <c r="G6" s="134">
        <f>G5+G4-E6</f>
        <v>1440.300000000002</v>
      </c>
    </row>
    <row r="7" spans="1:7" ht="15" x14ac:dyDescent="0.25">
      <c r="A7" s="68">
        <v>43725</v>
      </c>
      <c r="B7" s="68">
        <v>43731</v>
      </c>
      <c r="C7" s="58" t="s">
        <v>43</v>
      </c>
      <c r="D7" s="58" t="s">
        <v>547</v>
      </c>
      <c r="E7" s="141">
        <v>6.95</v>
      </c>
      <c r="F7" s="58"/>
      <c r="G7" s="134">
        <f t="shared" ref="G7:G70" si="0">G6-E7</f>
        <v>1433.350000000002</v>
      </c>
    </row>
    <row r="8" spans="1:7" ht="15" x14ac:dyDescent="0.25">
      <c r="A8" s="68">
        <v>43725</v>
      </c>
      <c r="B8" s="68">
        <v>43731</v>
      </c>
      <c r="C8" s="58" t="s">
        <v>43</v>
      </c>
      <c r="D8" s="58" t="s">
        <v>547</v>
      </c>
      <c r="E8" s="141">
        <v>6.95</v>
      </c>
      <c r="F8" s="58"/>
      <c r="G8" s="134">
        <f t="shared" si="0"/>
        <v>1426.4000000000019</v>
      </c>
    </row>
    <row r="9" spans="1:7" ht="15" x14ac:dyDescent="0.25">
      <c r="A9" s="68">
        <v>43726</v>
      </c>
      <c r="B9" s="68">
        <v>43731</v>
      </c>
      <c r="C9" s="58" t="s">
        <v>43</v>
      </c>
      <c r="D9" s="58" t="s">
        <v>547</v>
      </c>
      <c r="E9" s="141">
        <v>19.25</v>
      </c>
      <c r="F9" s="58"/>
      <c r="G9" s="134">
        <f t="shared" si="0"/>
        <v>1407.1500000000019</v>
      </c>
    </row>
    <row r="10" spans="1:7" ht="15" x14ac:dyDescent="0.25">
      <c r="A10" s="68">
        <v>43727</v>
      </c>
      <c r="B10" s="68">
        <v>43731</v>
      </c>
      <c r="C10" s="58" t="s">
        <v>43</v>
      </c>
      <c r="D10" s="58" t="s">
        <v>547</v>
      </c>
      <c r="E10" s="141">
        <v>10.4</v>
      </c>
      <c r="F10" s="58"/>
      <c r="G10" s="134">
        <f t="shared" si="0"/>
        <v>1396.7500000000018</v>
      </c>
    </row>
    <row r="11" spans="1:7" ht="15" x14ac:dyDescent="0.25">
      <c r="A11" s="68">
        <v>43727</v>
      </c>
      <c r="B11" s="68">
        <v>43731</v>
      </c>
      <c r="C11" s="58" t="s">
        <v>548</v>
      </c>
      <c r="D11" s="58" t="s">
        <v>549</v>
      </c>
      <c r="E11" s="141">
        <v>0.2</v>
      </c>
      <c r="F11" s="58"/>
      <c r="G11" s="134">
        <f t="shared" si="0"/>
        <v>1396.5500000000018</v>
      </c>
    </row>
    <row r="12" spans="1:7" ht="15" x14ac:dyDescent="0.25">
      <c r="A12" s="68">
        <v>43727</v>
      </c>
      <c r="B12" s="68">
        <v>43731</v>
      </c>
      <c r="C12" s="58" t="s">
        <v>43</v>
      </c>
      <c r="D12" s="58" t="s">
        <v>549</v>
      </c>
      <c r="E12" s="141">
        <v>10.4</v>
      </c>
      <c r="F12" s="58"/>
      <c r="G12" s="134">
        <f t="shared" si="0"/>
        <v>1386.1500000000017</v>
      </c>
    </row>
    <row r="13" spans="1:7" ht="15" x14ac:dyDescent="0.25">
      <c r="A13" s="68">
        <v>43727</v>
      </c>
      <c r="B13" s="68">
        <v>43731</v>
      </c>
      <c r="C13" s="58" t="s">
        <v>43</v>
      </c>
      <c r="D13" s="58" t="s">
        <v>550</v>
      </c>
      <c r="E13" s="141">
        <v>16.2</v>
      </c>
      <c r="F13" s="58"/>
      <c r="G13" s="134">
        <f t="shared" si="0"/>
        <v>1369.9500000000016</v>
      </c>
    </row>
    <row r="14" spans="1:7" ht="15" x14ac:dyDescent="0.25">
      <c r="A14" s="68">
        <v>43728</v>
      </c>
      <c r="B14" s="68">
        <v>43728</v>
      </c>
      <c r="C14" s="58" t="s">
        <v>551</v>
      </c>
      <c r="D14" s="58" t="s">
        <v>552</v>
      </c>
      <c r="E14" s="141">
        <v>5.35</v>
      </c>
      <c r="F14" s="58"/>
      <c r="G14" s="134">
        <f t="shared" si="0"/>
        <v>1364.6000000000017</v>
      </c>
    </row>
    <row r="15" spans="1:7" ht="15" x14ac:dyDescent="0.25">
      <c r="A15" s="68">
        <v>43726</v>
      </c>
      <c r="B15" s="68">
        <v>43731</v>
      </c>
      <c r="C15" s="58" t="s">
        <v>253</v>
      </c>
      <c r="D15" s="58" t="s">
        <v>553</v>
      </c>
      <c r="E15" s="141">
        <v>3.35</v>
      </c>
      <c r="F15" s="58"/>
      <c r="G15" s="134">
        <f t="shared" si="0"/>
        <v>1361.2500000000018</v>
      </c>
    </row>
    <row r="16" spans="1:7" ht="15" x14ac:dyDescent="0.25">
      <c r="A16" s="68">
        <v>43727</v>
      </c>
      <c r="B16" s="68">
        <v>43727</v>
      </c>
      <c r="C16" s="58" t="s">
        <v>554</v>
      </c>
      <c r="D16" s="58" t="s">
        <v>555</v>
      </c>
      <c r="E16" s="141">
        <v>4.1500000000000004</v>
      </c>
      <c r="F16" s="58"/>
      <c r="G16" s="134">
        <f t="shared" si="0"/>
        <v>1357.1000000000017</v>
      </c>
    </row>
    <row r="17" spans="1:7" ht="15" x14ac:dyDescent="0.25">
      <c r="A17" s="68">
        <v>43728</v>
      </c>
      <c r="B17" s="68">
        <v>43728</v>
      </c>
      <c r="C17" s="58" t="s">
        <v>556</v>
      </c>
      <c r="D17" s="58" t="s">
        <v>557</v>
      </c>
      <c r="E17" s="141">
        <v>4.5</v>
      </c>
      <c r="F17" s="58"/>
      <c r="G17" s="134">
        <f t="shared" si="0"/>
        <v>1352.6000000000017</v>
      </c>
    </row>
    <row r="18" spans="1:7" ht="15" x14ac:dyDescent="0.25">
      <c r="A18" s="57">
        <v>43723</v>
      </c>
      <c r="B18" s="57">
        <v>43723</v>
      </c>
      <c r="C18" s="58" t="s">
        <v>558</v>
      </c>
      <c r="D18" s="58" t="s">
        <v>559</v>
      </c>
      <c r="E18" s="142">
        <v>7.6</v>
      </c>
      <c r="F18" s="58"/>
      <c r="G18" s="134">
        <f t="shared" si="0"/>
        <v>1345.0000000000018</v>
      </c>
    </row>
    <row r="19" spans="1:7" ht="15" x14ac:dyDescent="0.25">
      <c r="A19" s="68">
        <v>43731</v>
      </c>
      <c r="B19" s="68">
        <v>43731</v>
      </c>
      <c r="C19" s="58" t="s">
        <v>556</v>
      </c>
      <c r="D19" s="58" t="s">
        <v>40</v>
      </c>
      <c r="E19" s="141">
        <v>3.6</v>
      </c>
      <c r="F19" s="58"/>
      <c r="G19" s="134">
        <f t="shared" si="0"/>
        <v>1341.4000000000019</v>
      </c>
    </row>
    <row r="20" spans="1:7" ht="15" x14ac:dyDescent="0.25">
      <c r="A20" s="68">
        <v>43731</v>
      </c>
      <c r="B20" s="68">
        <v>43731</v>
      </c>
      <c r="C20" s="58" t="s">
        <v>72</v>
      </c>
      <c r="D20" s="58" t="s">
        <v>560</v>
      </c>
      <c r="E20" s="141">
        <v>3.15</v>
      </c>
      <c r="F20" s="58"/>
      <c r="G20" s="134">
        <f t="shared" si="0"/>
        <v>1338.2500000000018</v>
      </c>
    </row>
    <row r="21" spans="1:7" ht="15" x14ac:dyDescent="0.25">
      <c r="A21" s="68">
        <v>43731</v>
      </c>
      <c r="B21" s="68">
        <v>43731</v>
      </c>
      <c r="C21" s="58" t="s">
        <v>551</v>
      </c>
      <c r="D21" s="58" t="s">
        <v>560</v>
      </c>
      <c r="E21" s="141">
        <v>5.9</v>
      </c>
      <c r="F21" s="58"/>
      <c r="G21" s="134">
        <f t="shared" si="0"/>
        <v>1332.3500000000017</v>
      </c>
    </row>
    <row r="22" spans="1:7" ht="15" x14ac:dyDescent="0.25">
      <c r="A22" s="68">
        <v>43727</v>
      </c>
      <c r="B22" s="68">
        <v>43731</v>
      </c>
      <c r="C22" s="58" t="s">
        <v>561</v>
      </c>
      <c r="D22" s="58" t="s">
        <v>559</v>
      </c>
      <c r="E22" s="141">
        <v>65</v>
      </c>
      <c r="F22" s="58"/>
      <c r="G22" s="134">
        <f t="shared" si="0"/>
        <v>1267.3500000000017</v>
      </c>
    </row>
    <row r="23" spans="1:7" ht="15" x14ac:dyDescent="0.25">
      <c r="A23" s="68">
        <v>43731</v>
      </c>
      <c r="B23" s="68">
        <v>43731</v>
      </c>
      <c r="C23" s="58" t="s">
        <v>562</v>
      </c>
      <c r="D23" s="58" t="s">
        <v>563</v>
      </c>
      <c r="E23" s="141">
        <v>2.1</v>
      </c>
      <c r="F23" s="58"/>
      <c r="G23" s="134">
        <f t="shared" si="0"/>
        <v>1265.2500000000018</v>
      </c>
    </row>
    <row r="24" spans="1:7" ht="15" x14ac:dyDescent="0.25">
      <c r="A24" s="68">
        <v>43730</v>
      </c>
      <c r="B24" s="68">
        <v>43731</v>
      </c>
      <c r="C24" s="58" t="s">
        <v>564</v>
      </c>
      <c r="D24" s="58" t="s">
        <v>565</v>
      </c>
      <c r="E24" s="141">
        <v>24</v>
      </c>
      <c r="F24" s="58"/>
      <c r="G24" s="134">
        <f t="shared" si="0"/>
        <v>1241.2500000000018</v>
      </c>
    </row>
    <row r="25" spans="1:7" ht="15" x14ac:dyDescent="0.25">
      <c r="A25" s="68">
        <v>43729</v>
      </c>
      <c r="B25" s="68">
        <v>43731</v>
      </c>
      <c r="C25" s="58" t="s">
        <v>566</v>
      </c>
      <c r="D25" s="58" t="s">
        <v>565</v>
      </c>
      <c r="E25" s="141">
        <v>16.649999999999999</v>
      </c>
      <c r="F25" s="58"/>
      <c r="G25" s="134">
        <f t="shared" si="0"/>
        <v>1224.6000000000017</v>
      </c>
    </row>
    <row r="26" spans="1:7" ht="15" x14ac:dyDescent="0.25">
      <c r="A26" s="68">
        <v>43729</v>
      </c>
      <c r="B26" s="68">
        <v>43731</v>
      </c>
      <c r="C26" s="58" t="s">
        <v>567</v>
      </c>
      <c r="D26" s="58" t="s">
        <v>565</v>
      </c>
      <c r="E26" s="141">
        <v>1.5</v>
      </c>
      <c r="F26" s="58"/>
      <c r="G26" s="134">
        <f t="shared" si="0"/>
        <v>1223.1000000000017</v>
      </c>
    </row>
    <row r="27" spans="1:7" ht="15" x14ac:dyDescent="0.25">
      <c r="A27" s="68">
        <v>43729</v>
      </c>
      <c r="B27" s="68">
        <v>43489</v>
      </c>
      <c r="C27" s="58" t="s">
        <v>83</v>
      </c>
      <c r="D27" s="58" t="s">
        <v>568</v>
      </c>
      <c r="E27" s="141">
        <v>19.989999999999998</v>
      </c>
      <c r="F27" s="58"/>
      <c r="G27" s="134">
        <f t="shared" si="0"/>
        <v>1203.1100000000017</v>
      </c>
    </row>
    <row r="28" spans="1:7" ht="15" x14ac:dyDescent="0.25">
      <c r="A28" s="57">
        <v>43731</v>
      </c>
      <c r="B28" s="57">
        <v>43732</v>
      </c>
      <c r="C28" s="58" t="s">
        <v>569</v>
      </c>
      <c r="D28" s="58" t="s">
        <v>570</v>
      </c>
      <c r="E28" s="141">
        <v>3.7</v>
      </c>
      <c r="F28" s="60"/>
      <c r="G28" s="134">
        <f t="shared" si="0"/>
        <v>1199.4100000000017</v>
      </c>
    </row>
    <row r="29" spans="1:7" ht="15" x14ac:dyDescent="0.25">
      <c r="A29" s="57">
        <v>43727</v>
      </c>
      <c r="B29" s="57">
        <v>43732</v>
      </c>
      <c r="C29" s="58" t="s">
        <v>571</v>
      </c>
      <c r="D29" s="58" t="s">
        <v>572</v>
      </c>
      <c r="E29" s="141">
        <v>1.4</v>
      </c>
      <c r="F29" s="60"/>
      <c r="G29" s="134">
        <f t="shared" si="0"/>
        <v>1198.0100000000016</v>
      </c>
    </row>
    <row r="30" spans="1:7" ht="15" x14ac:dyDescent="0.25">
      <c r="A30" s="57">
        <v>43731</v>
      </c>
      <c r="B30" s="57">
        <v>43731</v>
      </c>
      <c r="C30" s="58" t="s">
        <v>43</v>
      </c>
      <c r="D30" s="58" t="s">
        <v>573</v>
      </c>
      <c r="E30" s="141">
        <v>9.3000000000000007</v>
      </c>
      <c r="F30" s="60"/>
      <c r="G30" s="134">
        <f t="shared" si="0"/>
        <v>1188.7100000000016</v>
      </c>
    </row>
    <row r="31" spans="1:7" ht="15" x14ac:dyDescent="0.25">
      <c r="A31" s="57">
        <v>43732</v>
      </c>
      <c r="B31" s="57">
        <v>43732</v>
      </c>
      <c r="C31" s="58" t="s">
        <v>551</v>
      </c>
      <c r="D31" s="58" t="s">
        <v>7</v>
      </c>
      <c r="E31" s="141">
        <v>5.9</v>
      </c>
      <c r="F31" s="60"/>
      <c r="G31" s="134">
        <f t="shared" si="0"/>
        <v>1182.8100000000015</v>
      </c>
    </row>
    <row r="32" spans="1:7" ht="15" x14ac:dyDescent="0.25">
      <c r="A32" s="57">
        <v>43731</v>
      </c>
      <c r="B32" s="57">
        <v>43731</v>
      </c>
      <c r="C32" s="58" t="s">
        <v>551</v>
      </c>
      <c r="D32" s="58" t="s">
        <v>574</v>
      </c>
      <c r="E32" s="141">
        <v>1.45</v>
      </c>
      <c r="F32" s="60"/>
      <c r="G32" s="134">
        <f t="shared" si="0"/>
        <v>1181.3600000000015</v>
      </c>
    </row>
    <row r="33" spans="1:7" ht="15" x14ac:dyDescent="0.25">
      <c r="A33" s="57">
        <v>43732</v>
      </c>
      <c r="B33" s="57">
        <v>43732</v>
      </c>
      <c r="C33" s="58" t="s">
        <v>551</v>
      </c>
      <c r="D33" s="58" t="s">
        <v>575</v>
      </c>
      <c r="E33" s="141">
        <v>7.25</v>
      </c>
      <c r="F33" s="60"/>
      <c r="G33" s="134">
        <f t="shared" si="0"/>
        <v>1174.1100000000015</v>
      </c>
    </row>
    <row r="34" spans="1:7" ht="15" x14ac:dyDescent="0.25">
      <c r="A34" s="57">
        <v>43732</v>
      </c>
      <c r="B34" s="57">
        <v>43732</v>
      </c>
      <c r="C34" s="58" t="s">
        <v>169</v>
      </c>
      <c r="D34" s="58" t="s">
        <v>576</v>
      </c>
      <c r="E34" s="141">
        <v>3.85</v>
      </c>
      <c r="F34" s="60"/>
      <c r="G34" s="134">
        <f t="shared" si="0"/>
        <v>1170.2600000000016</v>
      </c>
    </row>
    <row r="35" spans="1:7" ht="15" x14ac:dyDescent="0.25">
      <c r="A35" s="57">
        <v>43726</v>
      </c>
      <c r="B35" s="57">
        <v>43732</v>
      </c>
      <c r="C35" s="58" t="s">
        <v>435</v>
      </c>
      <c r="D35" s="58" t="s">
        <v>578</v>
      </c>
      <c r="E35" s="141">
        <v>2.8</v>
      </c>
      <c r="F35" s="60"/>
      <c r="G35" s="134">
        <f t="shared" si="0"/>
        <v>1167.4600000000016</v>
      </c>
    </row>
    <row r="36" spans="1:7" ht="15" x14ac:dyDescent="0.25">
      <c r="A36" s="57">
        <v>43725</v>
      </c>
      <c r="B36" s="57">
        <v>43732</v>
      </c>
      <c r="C36" s="58" t="s">
        <v>435</v>
      </c>
      <c r="D36" s="58" t="s">
        <v>578</v>
      </c>
      <c r="E36" s="141">
        <v>2.8</v>
      </c>
      <c r="F36" s="58"/>
      <c r="G36" s="134">
        <f t="shared" si="0"/>
        <v>1164.6600000000017</v>
      </c>
    </row>
    <row r="37" spans="1:7" ht="15" x14ac:dyDescent="0.25">
      <c r="A37" s="57">
        <v>43732</v>
      </c>
      <c r="B37" s="57">
        <v>43733</v>
      </c>
      <c r="C37" s="58" t="s">
        <v>65</v>
      </c>
      <c r="D37" s="58" t="s">
        <v>577</v>
      </c>
      <c r="E37" s="141">
        <v>34.5</v>
      </c>
      <c r="F37" s="58"/>
      <c r="G37" s="134">
        <f t="shared" si="0"/>
        <v>1130.1600000000017</v>
      </c>
    </row>
    <row r="38" spans="1:7" ht="15" x14ac:dyDescent="0.25">
      <c r="A38" s="57">
        <v>43732</v>
      </c>
      <c r="B38" s="57">
        <v>43733</v>
      </c>
      <c r="C38" s="58" t="s">
        <v>65</v>
      </c>
      <c r="D38" s="58" t="s">
        <v>577</v>
      </c>
      <c r="E38" s="141">
        <v>38.85</v>
      </c>
      <c r="F38" s="58"/>
      <c r="G38" s="134">
        <f t="shared" si="0"/>
        <v>1091.3100000000018</v>
      </c>
    </row>
    <row r="39" spans="1:7" ht="15" x14ac:dyDescent="0.25">
      <c r="A39" s="57">
        <v>43733</v>
      </c>
      <c r="B39" s="57">
        <v>43733</v>
      </c>
      <c r="C39" s="58" t="s">
        <v>551</v>
      </c>
      <c r="D39" s="58" t="s">
        <v>579</v>
      </c>
      <c r="E39" s="141">
        <v>2.2000000000000002</v>
      </c>
      <c r="F39" s="58"/>
      <c r="G39" s="134">
        <f t="shared" si="0"/>
        <v>1089.1100000000017</v>
      </c>
    </row>
    <row r="40" spans="1:7" ht="15" x14ac:dyDescent="0.25">
      <c r="A40" s="57">
        <v>43732</v>
      </c>
      <c r="B40" s="57">
        <v>43733</v>
      </c>
      <c r="C40" s="58" t="s">
        <v>43</v>
      </c>
      <c r="D40" s="58" t="s">
        <v>581</v>
      </c>
      <c r="E40" s="141">
        <v>9.3000000000000007</v>
      </c>
      <c r="F40" s="58"/>
      <c r="G40" s="134">
        <f t="shared" si="0"/>
        <v>1079.8100000000018</v>
      </c>
    </row>
    <row r="41" spans="1:7" ht="15" x14ac:dyDescent="0.25">
      <c r="A41" s="57">
        <v>43732</v>
      </c>
      <c r="B41" s="57">
        <v>43733</v>
      </c>
      <c r="C41" s="58" t="s">
        <v>43</v>
      </c>
      <c r="D41" s="58" t="s">
        <v>581</v>
      </c>
      <c r="E41" s="141">
        <v>9.3000000000000007</v>
      </c>
      <c r="F41" s="58"/>
      <c r="G41" s="134">
        <f t="shared" si="0"/>
        <v>1070.5100000000018</v>
      </c>
    </row>
    <row r="42" spans="1:7" ht="15" x14ac:dyDescent="0.25">
      <c r="A42" s="57">
        <v>43733</v>
      </c>
      <c r="B42" s="57">
        <v>43733</v>
      </c>
      <c r="C42" s="58" t="s">
        <v>98</v>
      </c>
      <c r="D42" s="58" t="s">
        <v>582</v>
      </c>
      <c r="E42" s="141">
        <v>3.6</v>
      </c>
      <c r="F42" s="58"/>
      <c r="G42" s="134">
        <f t="shared" si="0"/>
        <v>1066.9100000000019</v>
      </c>
    </row>
    <row r="43" spans="1:7" ht="15" x14ac:dyDescent="0.25">
      <c r="A43" s="57">
        <v>43732</v>
      </c>
      <c r="B43" s="57">
        <v>43734</v>
      </c>
      <c r="C43" s="58" t="s">
        <v>583</v>
      </c>
      <c r="D43" s="58" t="s">
        <v>584</v>
      </c>
      <c r="E43" s="141">
        <v>7.34</v>
      </c>
      <c r="F43" s="58"/>
      <c r="G43" s="134">
        <f t="shared" si="0"/>
        <v>1059.570000000002</v>
      </c>
    </row>
    <row r="44" spans="1:7" ht="15" x14ac:dyDescent="0.25">
      <c r="A44" s="57">
        <v>43732</v>
      </c>
      <c r="B44" s="57">
        <v>43734</v>
      </c>
      <c r="C44" s="58" t="s">
        <v>583</v>
      </c>
      <c r="D44" s="58" t="s">
        <v>584</v>
      </c>
      <c r="E44" s="141">
        <v>7.54</v>
      </c>
      <c r="F44" s="58"/>
      <c r="G44" s="134">
        <f t="shared" si="0"/>
        <v>1052.030000000002</v>
      </c>
    </row>
    <row r="45" spans="1:7" ht="15" x14ac:dyDescent="0.25">
      <c r="A45" s="57">
        <v>43732</v>
      </c>
      <c r="B45" s="57">
        <v>43734</v>
      </c>
      <c r="C45" s="92" t="s">
        <v>583</v>
      </c>
      <c r="D45" s="58" t="s">
        <v>584</v>
      </c>
      <c r="E45" s="141">
        <v>6.67</v>
      </c>
      <c r="F45" s="58"/>
      <c r="G45" s="134">
        <f t="shared" si="0"/>
        <v>1045.3600000000019</v>
      </c>
    </row>
    <row r="46" spans="1:7" ht="15" x14ac:dyDescent="0.25">
      <c r="A46" s="57">
        <v>43733</v>
      </c>
      <c r="B46" s="57">
        <v>43734</v>
      </c>
      <c r="C46" s="58" t="s">
        <v>583</v>
      </c>
      <c r="D46" s="58" t="s">
        <v>584</v>
      </c>
      <c r="E46" s="141">
        <v>6.77</v>
      </c>
      <c r="F46" s="58"/>
      <c r="G46" s="134">
        <f t="shared" si="0"/>
        <v>1038.590000000002</v>
      </c>
    </row>
    <row r="47" spans="1:7" ht="15" x14ac:dyDescent="0.25">
      <c r="A47" s="57">
        <v>43733</v>
      </c>
      <c r="B47" s="57">
        <v>43734</v>
      </c>
      <c r="C47" s="58" t="s">
        <v>583</v>
      </c>
      <c r="D47" s="58" t="s">
        <v>584</v>
      </c>
      <c r="E47" s="141">
        <v>6</v>
      </c>
      <c r="F47" s="58"/>
      <c r="G47" s="134">
        <f t="shared" si="0"/>
        <v>1032.590000000002</v>
      </c>
    </row>
    <row r="48" spans="1:7" ht="15" x14ac:dyDescent="0.25">
      <c r="A48" s="57">
        <v>43641</v>
      </c>
      <c r="B48" s="57">
        <v>43734</v>
      </c>
      <c r="C48" s="58" t="s">
        <v>583</v>
      </c>
      <c r="D48" s="95" t="s">
        <v>584</v>
      </c>
      <c r="E48" s="141">
        <v>7.3</v>
      </c>
      <c r="F48" s="58"/>
      <c r="G48" s="134">
        <f t="shared" si="0"/>
        <v>1025.290000000002</v>
      </c>
    </row>
    <row r="49" spans="1:7" ht="15" x14ac:dyDescent="0.25">
      <c r="A49" s="57">
        <v>43641</v>
      </c>
      <c r="B49" s="57">
        <v>43734</v>
      </c>
      <c r="C49" s="58" t="s">
        <v>43</v>
      </c>
      <c r="D49" s="95" t="s">
        <v>580</v>
      </c>
      <c r="E49" s="141">
        <v>5.3</v>
      </c>
      <c r="F49" s="58"/>
      <c r="G49" s="134">
        <f t="shared" si="0"/>
        <v>1019.9900000000021</v>
      </c>
    </row>
    <row r="50" spans="1:7" ht="15" x14ac:dyDescent="0.25">
      <c r="A50" s="57">
        <v>43641</v>
      </c>
      <c r="B50" s="57">
        <v>43641</v>
      </c>
      <c r="C50" s="58" t="s">
        <v>43</v>
      </c>
      <c r="D50" s="58" t="s">
        <v>580</v>
      </c>
      <c r="E50" s="141">
        <v>5.3</v>
      </c>
      <c r="F50" s="58"/>
      <c r="G50" s="134">
        <f t="shared" si="0"/>
        <v>1014.6900000000021</v>
      </c>
    </row>
    <row r="51" spans="1:7" ht="15" x14ac:dyDescent="0.25">
      <c r="A51" s="57">
        <v>43733</v>
      </c>
      <c r="B51" s="57">
        <v>43733</v>
      </c>
      <c r="C51" s="58" t="s">
        <v>61</v>
      </c>
      <c r="D51" s="58" t="s">
        <v>585</v>
      </c>
      <c r="E51" s="141">
        <v>0.5</v>
      </c>
      <c r="F51" s="58"/>
      <c r="G51" s="134">
        <f t="shared" si="0"/>
        <v>1014.1900000000021</v>
      </c>
    </row>
    <row r="52" spans="1:7" ht="15" x14ac:dyDescent="0.25">
      <c r="A52" s="57">
        <v>43731</v>
      </c>
      <c r="B52" s="57">
        <v>43731</v>
      </c>
      <c r="C52" s="58" t="s">
        <v>586</v>
      </c>
      <c r="D52" s="58" t="s">
        <v>576</v>
      </c>
      <c r="E52" s="141">
        <v>3</v>
      </c>
      <c r="F52" s="58"/>
      <c r="G52" s="134">
        <f t="shared" si="0"/>
        <v>1011.1900000000021</v>
      </c>
    </row>
    <row r="53" spans="1:7" ht="15" x14ac:dyDescent="0.25">
      <c r="A53" s="57">
        <v>43734</v>
      </c>
      <c r="B53" s="57">
        <v>43734</v>
      </c>
      <c r="C53" s="58" t="s">
        <v>587</v>
      </c>
      <c r="D53" s="58" t="s">
        <v>589</v>
      </c>
      <c r="E53" s="141">
        <v>3</v>
      </c>
      <c r="F53" s="58"/>
      <c r="G53" s="134">
        <f t="shared" si="0"/>
        <v>1008.1900000000021</v>
      </c>
    </row>
    <row r="54" spans="1:7" ht="15" x14ac:dyDescent="0.25">
      <c r="A54" s="57">
        <v>43734</v>
      </c>
      <c r="B54" s="57">
        <v>43734</v>
      </c>
      <c r="C54" s="58" t="s">
        <v>588</v>
      </c>
      <c r="D54" s="58" t="s">
        <v>596</v>
      </c>
      <c r="E54" s="141">
        <v>1</v>
      </c>
      <c r="F54" s="58"/>
      <c r="G54" s="134">
        <f t="shared" si="0"/>
        <v>1007.1900000000021</v>
      </c>
    </row>
    <row r="55" spans="1:7" ht="15" x14ac:dyDescent="0.25">
      <c r="A55" s="57">
        <v>43734</v>
      </c>
      <c r="B55" s="57">
        <v>43734</v>
      </c>
      <c r="C55" s="58" t="s">
        <v>590</v>
      </c>
      <c r="D55" s="58" t="s">
        <v>591</v>
      </c>
      <c r="E55" s="141">
        <v>2.8</v>
      </c>
      <c r="F55" s="58"/>
      <c r="G55" s="134">
        <f t="shared" si="0"/>
        <v>1004.3900000000021</v>
      </c>
    </row>
    <row r="56" spans="1:7" ht="15" x14ac:dyDescent="0.25">
      <c r="A56" s="57">
        <v>43732</v>
      </c>
      <c r="B56" s="57">
        <v>43732</v>
      </c>
      <c r="C56" s="58" t="s">
        <v>551</v>
      </c>
      <c r="D56" s="58" t="s">
        <v>592</v>
      </c>
      <c r="E56" s="141">
        <v>4.8</v>
      </c>
      <c r="F56" s="58"/>
      <c r="G56" s="134">
        <f t="shared" si="0"/>
        <v>999.59000000000219</v>
      </c>
    </row>
    <row r="57" spans="1:7" ht="15" x14ac:dyDescent="0.25">
      <c r="A57" s="57">
        <v>43733</v>
      </c>
      <c r="B57" s="57">
        <v>43733</v>
      </c>
      <c r="C57" s="58" t="s">
        <v>593</v>
      </c>
      <c r="D57" s="58" t="s">
        <v>594</v>
      </c>
      <c r="E57" s="141">
        <v>3.35</v>
      </c>
      <c r="F57" s="58"/>
      <c r="G57" s="134">
        <f t="shared" si="0"/>
        <v>996.24000000000217</v>
      </c>
    </row>
    <row r="58" spans="1:7" ht="15" x14ac:dyDescent="0.25">
      <c r="A58" s="129">
        <v>43732</v>
      </c>
      <c r="B58" s="130">
        <v>43732</v>
      </c>
      <c r="C58" s="58" t="s">
        <v>551</v>
      </c>
      <c r="D58" s="58" t="s">
        <v>595</v>
      </c>
      <c r="E58" s="141">
        <v>6.65</v>
      </c>
      <c r="F58" s="131"/>
      <c r="G58" s="134">
        <f t="shared" si="0"/>
        <v>989.59000000000219</v>
      </c>
    </row>
    <row r="59" spans="1:7" ht="15" x14ac:dyDescent="0.25">
      <c r="A59" s="57">
        <v>43734</v>
      </c>
      <c r="B59" s="130">
        <v>43734</v>
      </c>
      <c r="C59" s="58" t="s">
        <v>551</v>
      </c>
      <c r="D59" s="58" t="s">
        <v>7</v>
      </c>
      <c r="E59" s="141">
        <v>7.45</v>
      </c>
      <c r="F59" s="131"/>
      <c r="G59" s="134">
        <f t="shared" si="0"/>
        <v>982.14000000000215</v>
      </c>
    </row>
    <row r="60" spans="1:7" ht="15" x14ac:dyDescent="0.25">
      <c r="A60" s="57">
        <v>43734</v>
      </c>
      <c r="B60" s="130">
        <v>43734</v>
      </c>
      <c r="C60" s="58" t="s">
        <v>43</v>
      </c>
      <c r="D60" s="58" t="s">
        <v>597</v>
      </c>
      <c r="E60" s="141">
        <v>9.3000000000000007</v>
      </c>
      <c r="F60" s="131"/>
      <c r="G60" s="134">
        <f t="shared" si="0"/>
        <v>972.84000000000219</v>
      </c>
    </row>
    <row r="61" spans="1:7" ht="15" x14ac:dyDescent="0.25">
      <c r="A61" s="129">
        <v>43734</v>
      </c>
      <c r="B61" s="130">
        <v>43734</v>
      </c>
      <c r="C61" s="58" t="s">
        <v>43</v>
      </c>
      <c r="D61" s="58" t="s">
        <v>597</v>
      </c>
      <c r="E61" s="141">
        <v>9.3000000000000007</v>
      </c>
      <c r="F61" s="131"/>
      <c r="G61" s="134">
        <f t="shared" si="0"/>
        <v>963.54000000000224</v>
      </c>
    </row>
    <row r="62" spans="1:7" ht="15" x14ac:dyDescent="0.25">
      <c r="A62" s="129">
        <v>43734</v>
      </c>
      <c r="B62" s="130">
        <v>43734</v>
      </c>
      <c r="C62" s="58" t="s">
        <v>598</v>
      </c>
      <c r="D62" s="58" t="s">
        <v>599</v>
      </c>
      <c r="E62" s="141">
        <v>4.5999999999999996</v>
      </c>
      <c r="F62" s="131"/>
      <c r="G62" s="134">
        <f t="shared" si="0"/>
        <v>958.94000000000221</v>
      </c>
    </row>
    <row r="63" spans="1:7" ht="15" x14ac:dyDescent="0.25">
      <c r="A63" s="129">
        <v>43725</v>
      </c>
      <c r="B63" s="130">
        <v>43725</v>
      </c>
      <c r="C63" s="58" t="s">
        <v>600</v>
      </c>
      <c r="D63" s="58" t="s">
        <v>601</v>
      </c>
      <c r="E63" s="141">
        <v>1.65</v>
      </c>
      <c r="F63" s="131"/>
      <c r="G63" s="134">
        <f t="shared" si="0"/>
        <v>957.29000000000224</v>
      </c>
    </row>
    <row r="64" spans="1:7" ht="15" x14ac:dyDescent="0.25">
      <c r="A64" s="129">
        <v>43725</v>
      </c>
      <c r="B64" s="130">
        <v>43725</v>
      </c>
      <c r="C64" s="58" t="s">
        <v>600</v>
      </c>
      <c r="D64" s="58" t="s">
        <v>601</v>
      </c>
      <c r="E64" s="141">
        <v>2.95</v>
      </c>
      <c r="F64" s="131"/>
      <c r="G64" s="134">
        <f t="shared" si="0"/>
        <v>954.34000000000219</v>
      </c>
    </row>
    <row r="65" spans="1:7" ht="15" x14ac:dyDescent="0.25">
      <c r="A65" s="129">
        <v>43734</v>
      </c>
      <c r="B65" s="130">
        <v>43734</v>
      </c>
      <c r="C65" s="58" t="s">
        <v>87</v>
      </c>
      <c r="D65" s="58" t="s">
        <v>602</v>
      </c>
      <c r="E65" s="141">
        <v>3.6</v>
      </c>
      <c r="F65" s="131"/>
      <c r="G65" s="134">
        <f t="shared" si="0"/>
        <v>950.74000000000217</v>
      </c>
    </row>
    <row r="66" spans="1:7" ht="15" x14ac:dyDescent="0.25">
      <c r="A66" s="129">
        <v>43735</v>
      </c>
      <c r="B66" s="130">
        <v>43735</v>
      </c>
      <c r="C66" s="58" t="s">
        <v>551</v>
      </c>
      <c r="D66" s="58" t="s">
        <v>603</v>
      </c>
      <c r="E66" s="141">
        <v>5.3</v>
      </c>
      <c r="F66" s="131"/>
      <c r="G66" s="134">
        <f t="shared" si="0"/>
        <v>945.44000000000221</v>
      </c>
    </row>
    <row r="67" spans="1:7" ht="15" x14ac:dyDescent="0.25">
      <c r="A67" s="129">
        <v>43734</v>
      </c>
      <c r="B67" s="130">
        <v>43734</v>
      </c>
      <c r="C67" s="58" t="s">
        <v>551</v>
      </c>
      <c r="D67" s="58" t="s">
        <v>604</v>
      </c>
      <c r="E67" s="141">
        <v>13.85</v>
      </c>
      <c r="F67" s="131"/>
      <c r="G67" s="134">
        <f t="shared" si="0"/>
        <v>931.59000000000219</v>
      </c>
    </row>
    <row r="68" spans="1:7" ht="15" x14ac:dyDescent="0.25">
      <c r="A68" s="129">
        <v>43735</v>
      </c>
      <c r="B68" s="130">
        <v>43735</v>
      </c>
      <c r="C68" s="58" t="s">
        <v>43</v>
      </c>
      <c r="D68" s="58" t="s">
        <v>605</v>
      </c>
      <c r="E68" s="141">
        <v>5.3</v>
      </c>
      <c r="F68" s="131"/>
      <c r="G68" s="134">
        <f t="shared" si="0"/>
        <v>926.29000000000224</v>
      </c>
    </row>
    <row r="69" spans="1:7" ht="15" x14ac:dyDescent="0.25">
      <c r="A69" s="129">
        <v>43735</v>
      </c>
      <c r="B69" s="130">
        <v>43735</v>
      </c>
      <c r="C69" s="58" t="s">
        <v>43</v>
      </c>
      <c r="D69" s="58" t="s">
        <v>605</v>
      </c>
      <c r="E69" s="141">
        <v>5.3</v>
      </c>
      <c r="F69" s="131"/>
      <c r="G69" s="134">
        <f t="shared" si="0"/>
        <v>920.99000000000228</v>
      </c>
    </row>
    <row r="70" spans="1:7" ht="15" x14ac:dyDescent="0.25">
      <c r="A70" s="129">
        <v>43734</v>
      </c>
      <c r="B70" s="130">
        <v>43734</v>
      </c>
      <c r="C70" s="58" t="s">
        <v>43</v>
      </c>
      <c r="D70" s="58" t="s">
        <v>606</v>
      </c>
      <c r="E70" s="141">
        <v>14</v>
      </c>
      <c r="F70" s="131"/>
      <c r="G70" s="134">
        <f t="shared" si="0"/>
        <v>906.99000000000228</v>
      </c>
    </row>
    <row r="71" spans="1:7" ht="15" x14ac:dyDescent="0.25">
      <c r="A71" s="129">
        <v>43736</v>
      </c>
      <c r="B71" s="130">
        <v>43736</v>
      </c>
      <c r="C71" s="58" t="s">
        <v>607</v>
      </c>
      <c r="D71" s="58" t="s">
        <v>608</v>
      </c>
      <c r="E71" s="141">
        <v>1.3</v>
      </c>
      <c r="F71" s="131"/>
      <c r="G71" s="134">
        <f t="shared" ref="G71:G121" si="1">G70-E71</f>
        <v>905.69000000000233</v>
      </c>
    </row>
    <row r="72" spans="1:7" ht="15" x14ac:dyDescent="0.25">
      <c r="A72" s="129">
        <v>43735</v>
      </c>
      <c r="B72" s="130">
        <v>43735</v>
      </c>
      <c r="C72" s="58" t="s">
        <v>551</v>
      </c>
      <c r="D72" s="58" t="s">
        <v>609</v>
      </c>
      <c r="E72" s="141">
        <v>8.85</v>
      </c>
      <c r="F72" s="131"/>
      <c r="G72" s="134">
        <f t="shared" si="1"/>
        <v>896.84000000000231</v>
      </c>
    </row>
    <row r="73" spans="1:7" ht="15" x14ac:dyDescent="0.25">
      <c r="A73" s="129">
        <v>43738</v>
      </c>
      <c r="B73" s="130">
        <v>43738</v>
      </c>
      <c r="C73" s="58" t="s">
        <v>107</v>
      </c>
      <c r="D73" s="58" t="s">
        <v>610</v>
      </c>
      <c r="E73" s="141">
        <v>3.3</v>
      </c>
      <c r="F73" s="131"/>
      <c r="G73" s="134">
        <f t="shared" si="1"/>
        <v>893.54000000000235</v>
      </c>
    </row>
    <row r="74" spans="1:7" ht="15" x14ac:dyDescent="0.25">
      <c r="A74" s="129">
        <v>43735</v>
      </c>
      <c r="B74" s="130">
        <v>43735</v>
      </c>
      <c r="C74" s="58" t="s">
        <v>122</v>
      </c>
      <c r="D74" s="58" t="s">
        <v>611</v>
      </c>
      <c r="E74" s="141">
        <v>1.9</v>
      </c>
      <c r="F74" s="131"/>
      <c r="G74" s="134">
        <f t="shared" si="1"/>
        <v>891.64000000000237</v>
      </c>
    </row>
    <row r="75" spans="1:7" ht="15" x14ac:dyDescent="0.25">
      <c r="A75" s="129">
        <v>43722</v>
      </c>
      <c r="B75" s="130">
        <v>43737</v>
      </c>
      <c r="C75" s="58" t="s">
        <v>612</v>
      </c>
      <c r="D75" s="58" t="s">
        <v>613</v>
      </c>
      <c r="E75" s="141">
        <v>4.05</v>
      </c>
      <c r="F75" s="58"/>
      <c r="G75" s="134">
        <f t="shared" si="1"/>
        <v>887.59000000000242</v>
      </c>
    </row>
    <row r="76" spans="1:7" ht="15" x14ac:dyDescent="0.25">
      <c r="A76" s="129">
        <v>43735</v>
      </c>
      <c r="B76" s="130">
        <v>43735</v>
      </c>
      <c r="C76" s="58" t="s">
        <v>47</v>
      </c>
      <c r="D76" s="58" t="s">
        <v>614</v>
      </c>
      <c r="E76" s="141">
        <v>2</v>
      </c>
      <c r="F76" s="58"/>
      <c r="G76" s="134">
        <f t="shared" si="1"/>
        <v>885.59000000000242</v>
      </c>
    </row>
    <row r="77" spans="1:7" ht="15" x14ac:dyDescent="0.25">
      <c r="A77" s="129">
        <v>43733</v>
      </c>
      <c r="B77" s="130">
        <v>43737</v>
      </c>
      <c r="C77" s="58" t="s">
        <v>551</v>
      </c>
      <c r="D77" s="58" t="s">
        <v>7</v>
      </c>
      <c r="E77" s="141">
        <v>6.25</v>
      </c>
      <c r="F77" s="58"/>
      <c r="G77" s="134">
        <f t="shared" si="1"/>
        <v>879.34000000000242</v>
      </c>
    </row>
    <row r="78" spans="1:7" ht="15" x14ac:dyDescent="0.25">
      <c r="A78" s="129">
        <v>43732</v>
      </c>
      <c r="B78" s="130">
        <v>43732</v>
      </c>
      <c r="C78" s="58" t="s">
        <v>615</v>
      </c>
      <c r="D78" s="58" t="s">
        <v>616</v>
      </c>
      <c r="E78" s="141">
        <v>2.5499999999999998</v>
      </c>
      <c r="F78" s="58"/>
      <c r="G78" s="134">
        <f t="shared" si="1"/>
        <v>876.79000000000246</v>
      </c>
    </row>
    <row r="79" spans="1:7" ht="15" x14ac:dyDescent="0.25">
      <c r="A79" s="129">
        <v>43734</v>
      </c>
      <c r="B79" s="130">
        <v>43734</v>
      </c>
      <c r="C79" s="58" t="s">
        <v>72</v>
      </c>
      <c r="D79" s="58" t="s">
        <v>617</v>
      </c>
      <c r="E79" s="141">
        <v>5.55</v>
      </c>
      <c r="F79" s="58"/>
      <c r="G79" s="134">
        <f t="shared" si="1"/>
        <v>871.24000000000251</v>
      </c>
    </row>
    <row r="80" spans="1:7" ht="15" x14ac:dyDescent="0.25">
      <c r="A80" s="129">
        <v>43736</v>
      </c>
      <c r="B80" s="130">
        <v>43736</v>
      </c>
      <c r="C80" s="58" t="s">
        <v>169</v>
      </c>
      <c r="D80" s="58" t="s">
        <v>618</v>
      </c>
      <c r="E80" s="141">
        <v>3.7</v>
      </c>
      <c r="F80" s="58"/>
      <c r="G80" s="134">
        <f t="shared" si="1"/>
        <v>867.54000000000246</v>
      </c>
    </row>
    <row r="81" spans="1:7" ht="15" x14ac:dyDescent="0.25">
      <c r="A81" s="129">
        <v>43736</v>
      </c>
      <c r="B81" s="130">
        <v>43736</v>
      </c>
      <c r="C81" s="58" t="s">
        <v>169</v>
      </c>
      <c r="D81" s="58" t="s">
        <v>620</v>
      </c>
      <c r="E81" s="141">
        <v>6.25</v>
      </c>
      <c r="F81" s="58"/>
      <c r="G81" s="134">
        <f t="shared" si="1"/>
        <v>861.29000000000246</v>
      </c>
    </row>
    <row r="82" spans="1:7" ht="15" x14ac:dyDescent="0.25">
      <c r="A82" s="129">
        <v>43737</v>
      </c>
      <c r="B82" s="130">
        <v>43737</v>
      </c>
      <c r="C82" s="58" t="s">
        <v>107</v>
      </c>
      <c r="D82" s="58" t="s">
        <v>619</v>
      </c>
      <c r="E82" s="141">
        <v>2</v>
      </c>
      <c r="F82" s="58"/>
      <c r="G82" s="134">
        <f t="shared" si="1"/>
        <v>859.29000000000246</v>
      </c>
    </row>
    <row r="83" spans="1:7" ht="15" x14ac:dyDescent="0.25">
      <c r="A83" s="129">
        <v>43733</v>
      </c>
      <c r="B83" s="130">
        <v>43733</v>
      </c>
      <c r="C83" s="58" t="s">
        <v>107</v>
      </c>
      <c r="D83" s="58" t="s">
        <v>619</v>
      </c>
      <c r="E83" s="141">
        <v>1.55</v>
      </c>
      <c r="F83" s="58"/>
      <c r="G83" s="134">
        <f t="shared" si="1"/>
        <v>857.74000000000251</v>
      </c>
    </row>
    <row r="84" spans="1:7" ht="15" x14ac:dyDescent="0.25">
      <c r="A84" s="129">
        <v>43735</v>
      </c>
      <c r="B84" s="130">
        <v>43735</v>
      </c>
      <c r="C84" s="58" t="s">
        <v>43</v>
      </c>
      <c r="D84" s="58" t="s">
        <v>621</v>
      </c>
      <c r="E84" s="141">
        <v>0.9</v>
      </c>
      <c r="F84" s="58"/>
      <c r="G84" s="134">
        <f t="shared" si="1"/>
        <v>856.84000000000253</v>
      </c>
    </row>
    <row r="85" spans="1:7" ht="15" x14ac:dyDescent="0.25">
      <c r="A85" s="129">
        <v>43735</v>
      </c>
      <c r="B85" s="130">
        <v>43735</v>
      </c>
      <c r="C85" s="58" t="s">
        <v>43</v>
      </c>
      <c r="D85" s="58" t="s">
        <v>621</v>
      </c>
      <c r="E85" s="141">
        <v>3.5</v>
      </c>
      <c r="F85" s="58"/>
      <c r="G85" s="134">
        <f t="shared" si="1"/>
        <v>853.34000000000253</v>
      </c>
    </row>
    <row r="86" spans="1:7" ht="15" x14ac:dyDescent="0.25">
      <c r="A86" s="129">
        <v>43735</v>
      </c>
      <c r="B86" s="130">
        <v>43735</v>
      </c>
      <c r="C86" s="58" t="s">
        <v>43</v>
      </c>
      <c r="D86" s="58" t="s">
        <v>621</v>
      </c>
      <c r="E86" s="141">
        <v>0.9</v>
      </c>
      <c r="F86" s="58"/>
      <c r="G86" s="134">
        <f t="shared" si="1"/>
        <v>852.44000000000256</v>
      </c>
    </row>
    <row r="87" spans="1:7" ht="15" x14ac:dyDescent="0.25">
      <c r="A87" s="129">
        <v>43733</v>
      </c>
      <c r="B87" s="130">
        <v>43733</v>
      </c>
      <c r="C87" s="58" t="s">
        <v>43</v>
      </c>
      <c r="D87" s="58" t="s">
        <v>621</v>
      </c>
      <c r="E87" s="141">
        <v>19.100000000000001</v>
      </c>
      <c r="F87" s="58"/>
      <c r="G87" s="134">
        <f t="shared" si="1"/>
        <v>833.34000000000253</v>
      </c>
    </row>
    <row r="88" spans="1:7" ht="15" x14ac:dyDescent="0.25">
      <c r="A88" s="129">
        <v>43734</v>
      </c>
      <c r="B88" s="130">
        <v>43734</v>
      </c>
      <c r="C88" s="58" t="s">
        <v>43</v>
      </c>
      <c r="D88" s="58" t="s">
        <v>622</v>
      </c>
      <c r="E88" s="141">
        <v>19.100000000000001</v>
      </c>
      <c r="F88" s="58"/>
      <c r="G88" s="134">
        <f t="shared" si="1"/>
        <v>814.24000000000251</v>
      </c>
    </row>
    <row r="89" spans="1:7" ht="15" x14ac:dyDescent="0.25">
      <c r="A89" s="129">
        <v>43733</v>
      </c>
      <c r="B89" s="130">
        <v>43733</v>
      </c>
      <c r="C89" s="58" t="s">
        <v>623</v>
      </c>
      <c r="D89" s="58" t="s">
        <v>506</v>
      </c>
      <c r="E89" s="141">
        <v>1.5</v>
      </c>
      <c r="F89" s="58"/>
      <c r="G89" s="134">
        <f t="shared" si="1"/>
        <v>812.74000000000251</v>
      </c>
    </row>
    <row r="90" spans="1:7" ht="15" x14ac:dyDescent="0.25">
      <c r="A90" s="129">
        <v>43735</v>
      </c>
      <c r="B90" s="130">
        <v>43735</v>
      </c>
      <c r="C90" s="58" t="s">
        <v>435</v>
      </c>
      <c r="D90" s="58" t="s">
        <v>624</v>
      </c>
      <c r="E90" s="141">
        <v>10.45</v>
      </c>
      <c r="F90" s="58"/>
      <c r="G90" s="134">
        <f t="shared" si="1"/>
        <v>802.29000000000246</v>
      </c>
    </row>
    <row r="91" spans="1:7" ht="15" x14ac:dyDescent="0.25">
      <c r="A91" s="129">
        <v>43736</v>
      </c>
      <c r="B91" s="130">
        <v>43736</v>
      </c>
      <c r="C91" s="58" t="s">
        <v>625</v>
      </c>
      <c r="D91" s="58" t="s">
        <v>626</v>
      </c>
      <c r="E91" s="141">
        <v>12.4</v>
      </c>
      <c r="F91" s="58"/>
      <c r="G91" s="134">
        <f t="shared" si="1"/>
        <v>789.89000000000249</v>
      </c>
    </row>
    <row r="92" spans="1:7" ht="15" x14ac:dyDescent="0.25">
      <c r="A92" s="129">
        <v>43736</v>
      </c>
      <c r="B92" s="130">
        <v>43736</v>
      </c>
      <c r="C92" s="58" t="s">
        <v>627</v>
      </c>
      <c r="D92" s="58" t="s">
        <v>626</v>
      </c>
      <c r="E92" s="141">
        <v>32.85</v>
      </c>
      <c r="F92" s="58"/>
      <c r="G92" s="134">
        <f t="shared" si="1"/>
        <v>757.04000000000246</v>
      </c>
    </row>
    <row r="93" spans="1:7" ht="15" x14ac:dyDescent="0.25">
      <c r="A93" s="129">
        <v>43736</v>
      </c>
      <c r="B93" s="130">
        <v>43736</v>
      </c>
      <c r="C93" s="58" t="s">
        <v>628</v>
      </c>
      <c r="D93" s="58" t="s">
        <v>629</v>
      </c>
      <c r="E93" s="96">
        <v>48.91</v>
      </c>
      <c r="F93" s="58"/>
      <c r="G93" s="134">
        <f t="shared" si="1"/>
        <v>708.1300000000025</v>
      </c>
    </row>
    <row r="94" spans="1:7" ht="15" x14ac:dyDescent="0.25">
      <c r="A94" s="129">
        <v>43738</v>
      </c>
      <c r="B94" s="130">
        <v>43738</v>
      </c>
      <c r="C94" s="58" t="s">
        <v>630</v>
      </c>
      <c r="D94" s="58" t="s">
        <v>307</v>
      </c>
      <c r="E94" s="96">
        <v>8.3000000000000007</v>
      </c>
      <c r="F94" s="58"/>
      <c r="G94" s="134">
        <f t="shared" si="1"/>
        <v>699.83000000000254</v>
      </c>
    </row>
    <row r="95" spans="1:7" ht="15" x14ac:dyDescent="0.25">
      <c r="A95" s="129">
        <v>43734</v>
      </c>
      <c r="B95" s="130">
        <v>43734</v>
      </c>
      <c r="C95" s="58" t="s">
        <v>631</v>
      </c>
      <c r="D95" s="58" t="s">
        <v>632</v>
      </c>
      <c r="E95" s="96">
        <v>3.4</v>
      </c>
      <c r="F95" s="58"/>
      <c r="G95" s="134">
        <f t="shared" si="1"/>
        <v>696.43000000000256</v>
      </c>
    </row>
    <row r="96" spans="1:7" ht="15" x14ac:dyDescent="0.25">
      <c r="A96" s="129">
        <v>43738</v>
      </c>
      <c r="B96" s="130">
        <v>43739</v>
      </c>
      <c r="C96" s="58" t="s">
        <v>58</v>
      </c>
      <c r="D96" s="58" t="s">
        <v>633</v>
      </c>
      <c r="E96" s="96">
        <v>5</v>
      </c>
      <c r="F96" s="58"/>
      <c r="G96" s="134">
        <f t="shared" si="1"/>
        <v>691.43000000000256</v>
      </c>
    </row>
    <row r="97" spans="1:7" ht="15" x14ac:dyDescent="0.25">
      <c r="A97" s="129">
        <v>43738</v>
      </c>
      <c r="B97" s="130">
        <v>43738</v>
      </c>
      <c r="C97" s="58" t="s">
        <v>551</v>
      </c>
      <c r="D97" s="58" t="s">
        <v>7</v>
      </c>
      <c r="E97" s="96">
        <v>3.35</v>
      </c>
      <c r="F97" s="58"/>
      <c r="G97" s="134">
        <f t="shared" si="1"/>
        <v>688.08000000000254</v>
      </c>
    </row>
    <row r="98" spans="1:7" ht="15" x14ac:dyDescent="0.25">
      <c r="A98" s="129">
        <v>43738</v>
      </c>
      <c r="B98" s="130">
        <v>43738</v>
      </c>
      <c r="C98" s="58" t="s">
        <v>634</v>
      </c>
      <c r="D98" s="58" t="s">
        <v>635</v>
      </c>
      <c r="E98" s="96">
        <v>4.5</v>
      </c>
      <c r="F98" s="58"/>
      <c r="G98" s="134">
        <f t="shared" si="1"/>
        <v>683.58000000000254</v>
      </c>
    </row>
    <row r="99" spans="1:7" ht="15" x14ac:dyDescent="0.25">
      <c r="A99" s="129">
        <v>43738</v>
      </c>
      <c r="B99" s="130">
        <v>43738</v>
      </c>
      <c r="C99" s="58" t="s">
        <v>569</v>
      </c>
      <c r="D99" s="58" t="s">
        <v>636</v>
      </c>
      <c r="E99" s="96">
        <v>3.15</v>
      </c>
      <c r="F99" s="58"/>
      <c r="G99" s="134">
        <f t="shared" si="1"/>
        <v>680.43000000000256</v>
      </c>
    </row>
    <row r="100" spans="1:7" ht="15" x14ac:dyDescent="0.25">
      <c r="A100" s="129">
        <v>43735</v>
      </c>
      <c r="B100" s="130">
        <v>43735</v>
      </c>
      <c r="C100" s="58" t="s">
        <v>637</v>
      </c>
      <c r="D100" s="58" t="s">
        <v>638</v>
      </c>
      <c r="E100" s="96">
        <v>1.8</v>
      </c>
      <c r="F100" s="58"/>
      <c r="G100" s="134">
        <f t="shared" si="1"/>
        <v>678.63000000000261</v>
      </c>
    </row>
    <row r="101" spans="1:7" ht="15" x14ac:dyDescent="0.25">
      <c r="A101" s="129">
        <v>43735</v>
      </c>
      <c r="B101" s="130">
        <v>43735</v>
      </c>
      <c r="C101" s="58" t="s">
        <v>60</v>
      </c>
      <c r="D101" s="58" t="s">
        <v>639</v>
      </c>
      <c r="E101" s="96">
        <v>17.600000000000001</v>
      </c>
      <c r="F101" s="58"/>
      <c r="G101" s="134">
        <f t="shared" si="1"/>
        <v>661.03000000000259</v>
      </c>
    </row>
    <row r="102" spans="1:7" ht="15" x14ac:dyDescent="0.25">
      <c r="A102" s="57">
        <v>43735</v>
      </c>
      <c r="B102" s="57">
        <v>43735</v>
      </c>
      <c r="C102" s="58" t="s">
        <v>498</v>
      </c>
      <c r="D102" s="58" t="s">
        <v>640</v>
      </c>
      <c r="E102" s="58">
        <v>18.899999999999999</v>
      </c>
      <c r="F102" s="58"/>
      <c r="G102" s="134">
        <f t="shared" si="1"/>
        <v>642.13000000000261</v>
      </c>
    </row>
    <row r="103" spans="1:7" ht="15" x14ac:dyDescent="0.25">
      <c r="A103" s="129">
        <v>43739</v>
      </c>
      <c r="B103" s="130">
        <v>43739</v>
      </c>
      <c r="C103" s="106" t="s">
        <v>551</v>
      </c>
      <c r="D103" s="106" t="s">
        <v>635</v>
      </c>
      <c r="E103" s="106">
        <v>4.1500000000000004</v>
      </c>
      <c r="F103" s="58"/>
      <c r="G103" s="134">
        <f t="shared" si="1"/>
        <v>637.98000000000263</v>
      </c>
    </row>
    <row r="104" spans="1:7" ht="15" x14ac:dyDescent="0.25">
      <c r="A104" s="129">
        <v>43740</v>
      </c>
      <c r="B104" s="130">
        <v>43741</v>
      </c>
      <c r="C104" s="58" t="s">
        <v>641</v>
      </c>
      <c r="D104" s="58" t="s">
        <v>642</v>
      </c>
      <c r="E104" s="96">
        <v>14.4</v>
      </c>
      <c r="F104" s="58"/>
      <c r="G104" s="134">
        <f t="shared" si="1"/>
        <v>623.58000000000266</v>
      </c>
    </row>
    <row r="105" spans="1:7" ht="15" x14ac:dyDescent="0.25">
      <c r="A105" s="129">
        <v>43735</v>
      </c>
      <c r="B105" s="130">
        <v>43735</v>
      </c>
      <c r="C105" s="58" t="s">
        <v>551</v>
      </c>
      <c r="D105" s="58" t="s">
        <v>7</v>
      </c>
      <c r="E105" s="96">
        <v>8.0500000000000007</v>
      </c>
      <c r="F105" s="58"/>
      <c r="G105" s="134">
        <f t="shared" si="1"/>
        <v>615.5300000000027</v>
      </c>
    </row>
    <row r="106" spans="1:7" ht="15" x14ac:dyDescent="0.25">
      <c r="A106" s="129">
        <v>43727</v>
      </c>
      <c r="B106" s="130">
        <v>43727</v>
      </c>
      <c r="C106" s="58" t="s">
        <v>551</v>
      </c>
      <c r="D106" s="58" t="s">
        <v>522</v>
      </c>
      <c r="E106" s="96">
        <v>6.6</v>
      </c>
      <c r="F106" s="58"/>
      <c r="G106" s="134">
        <f t="shared" si="1"/>
        <v>608.93000000000268</v>
      </c>
    </row>
    <row r="107" spans="1:7" ht="15" x14ac:dyDescent="0.25">
      <c r="A107" s="129">
        <v>43739</v>
      </c>
      <c r="B107" s="130">
        <v>43739</v>
      </c>
      <c r="C107" s="58" t="s">
        <v>551</v>
      </c>
      <c r="D107" s="58" t="s">
        <v>643</v>
      </c>
      <c r="E107" s="96">
        <v>4.95</v>
      </c>
      <c r="F107" s="58"/>
      <c r="G107" s="134">
        <f t="shared" si="1"/>
        <v>603.98000000000263</v>
      </c>
    </row>
    <row r="108" spans="1:7" ht="15" x14ac:dyDescent="0.25">
      <c r="A108" s="143">
        <v>43738</v>
      </c>
      <c r="B108" s="130">
        <v>43738</v>
      </c>
      <c r="C108" s="58" t="s">
        <v>58</v>
      </c>
      <c r="D108" s="58" t="s">
        <v>7</v>
      </c>
      <c r="E108" s="96">
        <v>6.45</v>
      </c>
      <c r="F108" s="58"/>
      <c r="G108" s="134">
        <f t="shared" si="1"/>
        <v>597.53000000000259</v>
      </c>
    </row>
    <row r="109" spans="1:7" ht="15" x14ac:dyDescent="0.25">
      <c r="A109" s="129">
        <v>43739</v>
      </c>
      <c r="B109" s="130">
        <v>43739</v>
      </c>
      <c r="C109" s="58" t="s">
        <v>169</v>
      </c>
      <c r="D109" s="58" t="s">
        <v>644</v>
      </c>
      <c r="E109" s="96">
        <v>5.9</v>
      </c>
      <c r="F109" s="58"/>
      <c r="G109" s="134">
        <f t="shared" si="1"/>
        <v>591.63000000000261</v>
      </c>
    </row>
    <row r="110" spans="1:7" ht="15" x14ac:dyDescent="0.25">
      <c r="A110" s="129">
        <v>43740</v>
      </c>
      <c r="B110" s="130">
        <v>43740</v>
      </c>
      <c r="C110" s="58" t="s">
        <v>72</v>
      </c>
      <c r="D110" s="58" t="s">
        <v>645</v>
      </c>
      <c r="E110" s="96">
        <v>3.75</v>
      </c>
      <c r="F110" s="58"/>
      <c r="G110" s="134">
        <f t="shared" si="1"/>
        <v>587.88000000000261</v>
      </c>
    </row>
    <row r="111" spans="1:7" ht="15" x14ac:dyDescent="0.25">
      <c r="A111" s="129">
        <v>43733</v>
      </c>
      <c r="B111" s="130">
        <v>43740</v>
      </c>
      <c r="C111" s="58" t="s">
        <v>551</v>
      </c>
      <c r="D111" s="58" t="s">
        <v>646</v>
      </c>
      <c r="E111" s="96">
        <v>8.3000000000000007</v>
      </c>
      <c r="F111" s="58"/>
      <c r="G111" s="134">
        <f t="shared" si="1"/>
        <v>579.58000000000266</v>
      </c>
    </row>
    <row r="112" spans="1:7" ht="15" x14ac:dyDescent="0.25">
      <c r="A112" s="129">
        <v>43739</v>
      </c>
      <c r="B112" s="130">
        <v>43739</v>
      </c>
      <c r="C112" s="58" t="s">
        <v>641</v>
      </c>
      <c r="D112" s="58" t="s">
        <v>642</v>
      </c>
      <c r="E112" s="96">
        <v>14.9</v>
      </c>
      <c r="F112" s="58"/>
      <c r="G112" s="134">
        <f t="shared" si="1"/>
        <v>564.68000000000268</v>
      </c>
    </row>
    <row r="113" spans="1:7" ht="15" x14ac:dyDescent="0.25">
      <c r="A113" s="129">
        <v>43740</v>
      </c>
      <c r="B113" s="130">
        <v>43741</v>
      </c>
      <c r="C113" s="58" t="s">
        <v>647</v>
      </c>
      <c r="D113" s="58" t="s">
        <v>648</v>
      </c>
      <c r="E113" s="96">
        <v>8</v>
      </c>
      <c r="F113" s="58"/>
      <c r="G113" s="134">
        <f t="shared" si="1"/>
        <v>556.68000000000268</v>
      </c>
    </row>
    <row r="114" spans="1:7" ht="15" x14ac:dyDescent="0.25">
      <c r="A114" s="129">
        <v>43740</v>
      </c>
      <c r="B114" s="130">
        <v>43741</v>
      </c>
      <c r="C114" s="58" t="s">
        <v>647</v>
      </c>
      <c r="D114" s="58" t="s">
        <v>648</v>
      </c>
      <c r="E114" s="96">
        <v>11.8</v>
      </c>
      <c r="F114" s="58"/>
      <c r="G114" s="134">
        <f t="shared" si="1"/>
        <v>544.88000000000272</v>
      </c>
    </row>
    <row r="115" spans="1:7" ht="15" x14ac:dyDescent="0.25">
      <c r="A115" s="129">
        <v>43739</v>
      </c>
      <c r="B115" s="130">
        <v>43741</v>
      </c>
      <c r="C115" s="58" t="s">
        <v>551</v>
      </c>
      <c r="D115" s="58" t="s">
        <v>649</v>
      </c>
      <c r="E115" s="96">
        <v>7.45</v>
      </c>
      <c r="F115" s="58"/>
      <c r="G115" s="134">
        <f t="shared" si="1"/>
        <v>537.43000000000268</v>
      </c>
    </row>
    <row r="116" spans="1:7" ht="15" x14ac:dyDescent="0.25">
      <c r="A116" s="57">
        <v>43739</v>
      </c>
      <c r="B116" s="130">
        <v>43741</v>
      </c>
      <c r="C116" s="58" t="s">
        <v>91</v>
      </c>
      <c r="D116" s="58" t="s">
        <v>649</v>
      </c>
      <c r="E116" s="96">
        <v>4.45</v>
      </c>
      <c r="F116" s="58"/>
      <c r="G116" s="134">
        <f t="shared" si="1"/>
        <v>532.98000000000263</v>
      </c>
    </row>
    <row r="117" spans="1:7" ht="15" x14ac:dyDescent="0.25">
      <c r="A117" s="57">
        <v>43740</v>
      </c>
      <c r="B117" s="130">
        <v>43741</v>
      </c>
      <c r="C117" s="58" t="s">
        <v>91</v>
      </c>
      <c r="D117" s="58" t="s">
        <v>649</v>
      </c>
      <c r="E117" s="96">
        <v>11.7</v>
      </c>
      <c r="F117" s="58"/>
      <c r="G117" s="134">
        <f t="shared" si="1"/>
        <v>521.28000000000259</v>
      </c>
    </row>
    <row r="118" spans="1:7" ht="15" x14ac:dyDescent="0.25">
      <c r="A118" s="57">
        <v>43740</v>
      </c>
      <c r="B118" s="57">
        <v>43741</v>
      </c>
      <c r="C118" s="58" t="s">
        <v>498</v>
      </c>
      <c r="D118" s="58" t="s">
        <v>649</v>
      </c>
      <c r="E118" s="96">
        <v>7.45</v>
      </c>
      <c r="F118" s="58"/>
      <c r="G118" s="134">
        <f t="shared" si="1"/>
        <v>513.83000000000254</v>
      </c>
    </row>
    <row r="119" spans="1:7" ht="15" x14ac:dyDescent="0.25">
      <c r="A119" s="57">
        <v>43740</v>
      </c>
      <c r="B119" s="57">
        <v>43741</v>
      </c>
      <c r="C119" s="58" t="s">
        <v>91</v>
      </c>
      <c r="D119" s="58" t="s">
        <v>139</v>
      </c>
      <c r="E119" s="96">
        <v>11.3</v>
      </c>
      <c r="F119" s="58"/>
      <c r="G119" s="134">
        <f t="shared" si="1"/>
        <v>502.53000000000253</v>
      </c>
    </row>
    <row r="120" spans="1:7" ht="15" x14ac:dyDescent="0.25">
      <c r="A120" s="57">
        <v>43740</v>
      </c>
      <c r="B120" s="57">
        <v>43741</v>
      </c>
      <c r="C120" s="58" t="s">
        <v>650</v>
      </c>
      <c r="D120" s="58" t="s">
        <v>139</v>
      </c>
      <c r="E120" s="96">
        <v>1.21</v>
      </c>
      <c r="F120" s="58"/>
      <c r="G120" s="134">
        <f t="shared" si="1"/>
        <v>501.32000000000255</v>
      </c>
    </row>
    <row r="121" spans="1:7" ht="15.75" thickBot="1" x14ac:dyDescent="0.3">
      <c r="A121" s="57">
        <v>43740</v>
      </c>
      <c r="B121" s="57">
        <v>43740</v>
      </c>
      <c r="C121" s="58" t="s">
        <v>651</v>
      </c>
      <c r="D121" s="58" t="s">
        <v>652</v>
      </c>
      <c r="E121" s="96">
        <v>10.99</v>
      </c>
      <c r="F121" s="58"/>
      <c r="G121" s="134">
        <f t="shared" si="1"/>
        <v>490.33000000000254</v>
      </c>
    </row>
    <row r="122" spans="1:7" ht="15.75" thickBot="1" x14ac:dyDescent="0.3">
      <c r="A122" s="119"/>
      <c r="B122" s="124"/>
      <c r="C122" s="264" t="s">
        <v>543</v>
      </c>
      <c r="D122" s="265"/>
      <c r="E122" s="121">
        <f>SUM(E6:E121)</f>
        <v>987.36999999999978</v>
      </c>
      <c r="F122" s="125"/>
      <c r="G122" s="123"/>
    </row>
    <row r="141" spans="1:7" x14ac:dyDescent="0.2">
      <c r="A141" s="60"/>
      <c r="B141" s="60"/>
      <c r="C141" s="60"/>
      <c r="D141" s="60"/>
      <c r="E141" s="60"/>
      <c r="F141" s="60"/>
      <c r="G141" s="60"/>
    </row>
    <row r="142" spans="1:7" x14ac:dyDescent="0.2">
      <c r="A142" s="60"/>
      <c r="B142" s="60"/>
      <c r="C142" s="60"/>
      <c r="D142" s="60"/>
      <c r="E142" s="60"/>
      <c r="F142" s="60"/>
      <c r="G142" s="60"/>
    </row>
  </sheetData>
  <mergeCells count="2">
    <mergeCell ref="B1:C1"/>
    <mergeCell ref="C122:D122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34"/>
  <sheetViews>
    <sheetView topLeftCell="A91" workbookViewId="0">
      <selection activeCell="D91" sqref="D1:D1048576"/>
    </sheetView>
  </sheetViews>
  <sheetFormatPr baseColWidth="10" defaultRowHeight="14.25" x14ac:dyDescent="0.2"/>
  <cols>
    <col min="1" max="1" width="11.125" customWidth="1"/>
    <col min="2" max="2" width="10.625" customWidth="1"/>
    <col min="3" max="3" width="24.125" customWidth="1"/>
    <col min="4" max="4" width="27" customWidth="1"/>
    <col min="5" max="5" width="9.375" customWidth="1"/>
    <col min="6" max="6" width="7.375" customWidth="1"/>
    <col min="7" max="7" width="9.75" customWidth="1"/>
    <col min="10" max="10" width="21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653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60"/>
      <c r="B4" s="57"/>
      <c r="C4" s="58" t="s">
        <v>654</v>
      </c>
      <c r="D4" s="60"/>
      <c r="E4" s="60"/>
      <c r="F4" s="60"/>
      <c r="G4" s="134">
        <f>'LIQUIDACIÓN 17'!G121</f>
        <v>490.33000000000254</v>
      </c>
    </row>
    <row r="5" spans="1:7" ht="15" x14ac:dyDescent="0.25">
      <c r="A5" s="58"/>
      <c r="B5" s="57"/>
      <c r="C5" s="58" t="s">
        <v>655</v>
      </c>
      <c r="D5" s="58"/>
      <c r="E5" s="96"/>
      <c r="F5" s="126"/>
      <c r="G5" s="133">
        <v>1000</v>
      </c>
    </row>
    <row r="6" spans="1:7" ht="15" x14ac:dyDescent="0.25">
      <c r="A6" s="68">
        <v>43741</v>
      </c>
      <c r="B6" s="68">
        <v>43744</v>
      </c>
      <c r="C6" s="58" t="s">
        <v>56</v>
      </c>
      <c r="D6" s="58" t="s">
        <v>657</v>
      </c>
      <c r="E6" s="141">
        <v>4.55</v>
      </c>
      <c r="F6" s="58"/>
      <c r="G6" s="134">
        <f>G4+G5-E6</f>
        <v>1485.7800000000027</v>
      </c>
    </row>
    <row r="7" spans="1:7" ht="15" x14ac:dyDescent="0.25">
      <c r="A7" s="68">
        <v>43741</v>
      </c>
      <c r="B7" s="68">
        <v>43741</v>
      </c>
      <c r="C7" s="58" t="s">
        <v>135</v>
      </c>
      <c r="D7" s="58" t="s">
        <v>658</v>
      </c>
      <c r="E7" s="141">
        <v>4.3499999999999996</v>
      </c>
      <c r="F7" s="58"/>
      <c r="G7" s="134">
        <f>G6-E7</f>
        <v>1481.4300000000028</v>
      </c>
    </row>
    <row r="8" spans="1:7" ht="15" x14ac:dyDescent="0.25">
      <c r="A8" s="68">
        <v>43740</v>
      </c>
      <c r="B8" s="68">
        <v>43740</v>
      </c>
      <c r="C8" s="58" t="s">
        <v>659</v>
      </c>
      <c r="D8" s="58" t="s">
        <v>660</v>
      </c>
      <c r="E8" s="141">
        <v>3</v>
      </c>
      <c r="F8" s="58"/>
      <c r="G8" s="134">
        <f t="shared" ref="G8:G70" si="0">G7-E8</f>
        <v>1478.4300000000028</v>
      </c>
    </row>
    <row r="9" spans="1:7" ht="15" x14ac:dyDescent="0.25">
      <c r="A9" s="68">
        <v>43742</v>
      </c>
      <c r="B9" s="68">
        <v>43742</v>
      </c>
      <c r="C9" s="58" t="s">
        <v>661</v>
      </c>
      <c r="D9" s="58" t="s">
        <v>664</v>
      </c>
      <c r="E9" s="141">
        <v>3.35</v>
      </c>
      <c r="F9" s="58"/>
      <c r="G9" s="134">
        <f t="shared" si="0"/>
        <v>1475.0800000000029</v>
      </c>
    </row>
    <row r="10" spans="1:7" ht="15" x14ac:dyDescent="0.25">
      <c r="A10" s="68">
        <v>43738</v>
      </c>
      <c r="B10" s="68">
        <v>43738</v>
      </c>
      <c r="C10" s="58" t="s">
        <v>659</v>
      </c>
      <c r="D10" s="58" t="s">
        <v>674</v>
      </c>
      <c r="E10" s="141">
        <v>6.25</v>
      </c>
      <c r="F10" s="58"/>
      <c r="G10" s="134">
        <f t="shared" si="0"/>
        <v>1468.8300000000029</v>
      </c>
    </row>
    <row r="11" spans="1:7" ht="15" x14ac:dyDescent="0.25">
      <c r="A11" s="68">
        <v>43742</v>
      </c>
      <c r="B11" s="68">
        <v>43742</v>
      </c>
      <c r="C11" s="58" t="s">
        <v>322</v>
      </c>
      <c r="D11" s="58" t="s">
        <v>662</v>
      </c>
      <c r="E11" s="141">
        <v>4.05</v>
      </c>
      <c r="F11" s="58"/>
      <c r="G11" s="134">
        <f t="shared" si="0"/>
        <v>1464.7800000000029</v>
      </c>
    </row>
    <row r="12" spans="1:7" ht="15" x14ac:dyDescent="0.25">
      <c r="A12" s="68">
        <v>43742</v>
      </c>
      <c r="B12" s="68">
        <v>43742</v>
      </c>
      <c r="C12" s="58" t="s">
        <v>663</v>
      </c>
      <c r="D12" s="58" t="s">
        <v>665</v>
      </c>
      <c r="E12" s="141">
        <v>2.25</v>
      </c>
      <c r="F12" s="58"/>
      <c r="G12" s="134">
        <f t="shared" si="0"/>
        <v>1462.5300000000029</v>
      </c>
    </row>
    <row r="13" spans="1:7" ht="15" x14ac:dyDescent="0.25">
      <c r="A13" s="68">
        <v>43742</v>
      </c>
      <c r="B13" s="68">
        <v>43744</v>
      </c>
      <c r="C13" s="58" t="s">
        <v>666</v>
      </c>
      <c r="D13" s="58" t="s">
        <v>667</v>
      </c>
      <c r="E13" s="141">
        <v>36.64</v>
      </c>
      <c r="F13" s="58"/>
      <c r="G13" s="134">
        <f t="shared" si="0"/>
        <v>1425.8900000000028</v>
      </c>
    </row>
    <row r="14" spans="1:7" ht="15" x14ac:dyDescent="0.25">
      <c r="A14" s="68">
        <v>43743</v>
      </c>
      <c r="B14" s="68">
        <v>43743</v>
      </c>
      <c r="C14" s="58" t="s">
        <v>43</v>
      </c>
      <c r="D14" s="58" t="s">
        <v>668</v>
      </c>
      <c r="E14" s="141">
        <v>10.85</v>
      </c>
      <c r="F14" s="58"/>
      <c r="G14" s="134">
        <f t="shared" si="0"/>
        <v>1415.0400000000029</v>
      </c>
    </row>
    <row r="15" spans="1:7" ht="15" x14ac:dyDescent="0.25">
      <c r="A15" s="68">
        <v>43742</v>
      </c>
      <c r="B15" s="68">
        <v>43742</v>
      </c>
      <c r="C15" s="58" t="s">
        <v>87</v>
      </c>
      <c r="D15" s="58" t="s">
        <v>669</v>
      </c>
      <c r="E15" s="141">
        <v>1.8</v>
      </c>
      <c r="F15" s="58"/>
      <c r="G15" s="134">
        <f t="shared" si="0"/>
        <v>1413.240000000003</v>
      </c>
    </row>
    <row r="16" spans="1:7" ht="15" x14ac:dyDescent="0.25">
      <c r="A16" s="68">
        <v>43735</v>
      </c>
      <c r="B16" s="68">
        <v>43741</v>
      </c>
      <c r="C16" s="58" t="s">
        <v>58</v>
      </c>
      <c r="D16" s="58" t="s">
        <v>670</v>
      </c>
      <c r="E16" s="141">
        <v>10.55</v>
      </c>
      <c r="F16" s="58"/>
      <c r="G16" s="134">
        <f t="shared" si="0"/>
        <v>1402.690000000003</v>
      </c>
    </row>
    <row r="17" spans="1:7" ht="15" x14ac:dyDescent="0.25">
      <c r="A17" s="68">
        <v>43742</v>
      </c>
      <c r="B17" s="68">
        <v>43742</v>
      </c>
      <c r="C17" s="58" t="s">
        <v>58</v>
      </c>
      <c r="D17" s="58" t="s">
        <v>671</v>
      </c>
      <c r="E17" s="141">
        <v>5.4</v>
      </c>
      <c r="F17" s="58"/>
      <c r="G17" s="134">
        <f t="shared" si="0"/>
        <v>1397.2900000000029</v>
      </c>
    </row>
    <row r="18" spans="1:7" ht="15" x14ac:dyDescent="0.25">
      <c r="A18" s="68">
        <v>43744</v>
      </c>
      <c r="B18" s="68">
        <v>43748</v>
      </c>
      <c r="C18" s="58" t="s">
        <v>72</v>
      </c>
      <c r="D18" s="58" t="s">
        <v>706</v>
      </c>
      <c r="E18" s="141">
        <v>10.85</v>
      </c>
      <c r="F18" s="58"/>
      <c r="G18" s="134">
        <f t="shared" si="0"/>
        <v>1386.440000000003</v>
      </c>
    </row>
    <row r="19" spans="1:7" ht="15" x14ac:dyDescent="0.25">
      <c r="A19" s="129">
        <v>43744</v>
      </c>
      <c r="B19" s="129">
        <v>43744</v>
      </c>
      <c r="C19" s="106" t="s">
        <v>72</v>
      </c>
      <c r="D19" s="106" t="s">
        <v>672</v>
      </c>
      <c r="E19" s="142">
        <v>5.05</v>
      </c>
      <c r="F19" s="106"/>
      <c r="G19" s="134">
        <f>G18-E19</f>
        <v>1381.3900000000031</v>
      </c>
    </row>
    <row r="20" spans="1:7" ht="15" x14ac:dyDescent="0.25">
      <c r="A20" s="68">
        <v>43738</v>
      </c>
      <c r="B20" s="68">
        <v>43738</v>
      </c>
      <c r="C20" s="58" t="s">
        <v>107</v>
      </c>
      <c r="D20" s="58" t="s">
        <v>673</v>
      </c>
      <c r="E20" s="141">
        <v>0.6</v>
      </c>
      <c r="F20" s="58"/>
      <c r="G20" s="134">
        <f t="shared" si="0"/>
        <v>1380.7900000000031</v>
      </c>
    </row>
    <row r="21" spans="1:7" ht="15" x14ac:dyDescent="0.25">
      <c r="A21" s="68">
        <v>43739</v>
      </c>
      <c r="B21" s="68">
        <v>43739</v>
      </c>
      <c r="C21" s="58" t="s">
        <v>659</v>
      </c>
      <c r="D21" s="58" t="s">
        <v>674</v>
      </c>
      <c r="E21" s="141">
        <v>4</v>
      </c>
      <c r="F21" s="58"/>
      <c r="G21" s="134">
        <f t="shared" si="0"/>
        <v>1376.7900000000031</v>
      </c>
    </row>
    <row r="22" spans="1:7" ht="15" x14ac:dyDescent="0.25">
      <c r="A22" s="68">
        <v>43740</v>
      </c>
      <c r="B22" s="68">
        <v>43740</v>
      </c>
      <c r="C22" s="58" t="s">
        <v>130</v>
      </c>
      <c r="D22" s="58" t="s">
        <v>675</v>
      </c>
      <c r="E22" s="141">
        <v>11.9</v>
      </c>
      <c r="F22" s="58"/>
      <c r="G22" s="134">
        <f t="shared" si="0"/>
        <v>1364.8900000000031</v>
      </c>
    </row>
    <row r="23" spans="1:7" ht="15" x14ac:dyDescent="0.25">
      <c r="A23" s="68">
        <v>43740</v>
      </c>
      <c r="B23" s="68">
        <v>43740</v>
      </c>
      <c r="C23" s="58" t="s">
        <v>130</v>
      </c>
      <c r="D23" s="58" t="s">
        <v>676</v>
      </c>
      <c r="E23" s="141">
        <v>4.6500000000000004</v>
      </c>
      <c r="F23" s="58"/>
      <c r="G23" s="134">
        <f t="shared" si="0"/>
        <v>1360.240000000003</v>
      </c>
    </row>
    <row r="24" spans="1:7" ht="15" x14ac:dyDescent="0.25">
      <c r="A24" s="68">
        <v>43741</v>
      </c>
      <c r="B24" s="68">
        <v>43741</v>
      </c>
      <c r="C24" s="58" t="s">
        <v>107</v>
      </c>
      <c r="D24" s="58" t="s">
        <v>677</v>
      </c>
      <c r="E24" s="141">
        <v>1.7</v>
      </c>
      <c r="F24" s="58"/>
      <c r="G24" s="134">
        <f t="shared" si="0"/>
        <v>1358.5400000000029</v>
      </c>
    </row>
    <row r="25" spans="1:7" ht="15" x14ac:dyDescent="0.25">
      <c r="A25" s="68">
        <v>43740</v>
      </c>
      <c r="B25" s="68">
        <v>43740</v>
      </c>
      <c r="C25" s="58" t="s">
        <v>130</v>
      </c>
      <c r="D25" s="58" t="s">
        <v>678</v>
      </c>
      <c r="E25" s="141">
        <v>3.5</v>
      </c>
      <c r="F25" s="58"/>
      <c r="G25" s="134">
        <f t="shared" si="0"/>
        <v>1355.0400000000029</v>
      </c>
    </row>
    <row r="26" spans="1:7" ht="15" x14ac:dyDescent="0.25">
      <c r="A26" s="68">
        <v>43741</v>
      </c>
      <c r="B26" s="68">
        <v>43741</v>
      </c>
      <c r="C26" s="58" t="s">
        <v>679</v>
      </c>
      <c r="D26" s="58" t="s">
        <v>680</v>
      </c>
      <c r="E26" s="141">
        <v>3.2</v>
      </c>
      <c r="F26" s="58"/>
      <c r="G26" s="134">
        <f t="shared" si="0"/>
        <v>1351.8400000000029</v>
      </c>
    </row>
    <row r="27" spans="1:7" ht="15" x14ac:dyDescent="0.25">
      <c r="A27" s="68">
        <v>43741</v>
      </c>
      <c r="B27" s="68">
        <v>43741</v>
      </c>
      <c r="C27" s="58" t="s">
        <v>521</v>
      </c>
      <c r="D27" s="58" t="s">
        <v>455</v>
      </c>
      <c r="E27" s="141">
        <v>10.3</v>
      </c>
      <c r="F27" s="58"/>
      <c r="G27" s="134">
        <f t="shared" si="0"/>
        <v>1341.5400000000029</v>
      </c>
    </row>
    <row r="28" spans="1:7" ht="15" x14ac:dyDescent="0.25">
      <c r="A28" s="68">
        <v>43734</v>
      </c>
      <c r="B28" s="68">
        <v>43742</v>
      </c>
      <c r="C28" s="58" t="s">
        <v>43</v>
      </c>
      <c r="D28" s="58" t="s">
        <v>681</v>
      </c>
      <c r="E28" s="141">
        <v>14</v>
      </c>
      <c r="F28" s="58"/>
      <c r="G28" s="134">
        <f t="shared" si="0"/>
        <v>1327.5400000000029</v>
      </c>
    </row>
    <row r="29" spans="1:7" ht="15" x14ac:dyDescent="0.25">
      <c r="A29" s="57">
        <v>43735</v>
      </c>
      <c r="B29" s="57">
        <v>43735</v>
      </c>
      <c r="C29" s="58" t="s">
        <v>43</v>
      </c>
      <c r="D29" s="58" t="s">
        <v>681</v>
      </c>
      <c r="E29" s="141">
        <v>15.05</v>
      </c>
      <c r="F29" s="60"/>
      <c r="G29" s="134">
        <f t="shared" si="0"/>
        <v>1312.490000000003</v>
      </c>
    </row>
    <row r="30" spans="1:7" ht="15" x14ac:dyDescent="0.25">
      <c r="A30" s="57">
        <v>43739</v>
      </c>
      <c r="B30" s="57">
        <v>43739</v>
      </c>
      <c r="C30" s="58" t="s">
        <v>682</v>
      </c>
      <c r="D30" s="58" t="s">
        <v>674</v>
      </c>
      <c r="E30" s="141">
        <v>1.75</v>
      </c>
      <c r="F30" s="60"/>
      <c r="G30" s="134">
        <f t="shared" si="0"/>
        <v>1310.740000000003</v>
      </c>
    </row>
    <row r="31" spans="1:7" ht="15" x14ac:dyDescent="0.25">
      <c r="A31" s="57">
        <v>43739</v>
      </c>
      <c r="B31" s="57">
        <v>43739</v>
      </c>
      <c r="C31" s="58" t="s">
        <v>43</v>
      </c>
      <c r="D31" s="58" t="s">
        <v>683</v>
      </c>
      <c r="E31" s="141">
        <v>10.85</v>
      </c>
      <c r="F31" s="60"/>
      <c r="G31" s="134">
        <f t="shared" si="0"/>
        <v>1299.8900000000031</v>
      </c>
    </row>
    <row r="32" spans="1:7" ht="15" x14ac:dyDescent="0.25">
      <c r="A32" s="57">
        <v>43739</v>
      </c>
      <c r="B32" s="57">
        <v>43739</v>
      </c>
      <c r="C32" s="58" t="s">
        <v>43</v>
      </c>
      <c r="D32" s="58" t="s">
        <v>683</v>
      </c>
      <c r="E32" s="141">
        <v>10.85</v>
      </c>
      <c r="F32" s="60"/>
      <c r="G32" s="134">
        <f t="shared" si="0"/>
        <v>1289.0400000000031</v>
      </c>
    </row>
    <row r="33" spans="1:7" ht="15" x14ac:dyDescent="0.25">
      <c r="A33" s="57">
        <v>43741</v>
      </c>
      <c r="B33" s="57">
        <v>43741</v>
      </c>
      <c r="C33" s="58" t="s">
        <v>684</v>
      </c>
      <c r="D33" s="58" t="s">
        <v>685</v>
      </c>
      <c r="E33" s="141">
        <v>2.0499999999999998</v>
      </c>
      <c r="F33" s="60"/>
      <c r="G33" s="134">
        <f t="shared" si="0"/>
        <v>1286.9900000000032</v>
      </c>
    </row>
    <row r="34" spans="1:7" ht="15" x14ac:dyDescent="0.25">
      <c r="A34" s="57">
        <v>43741</v>
      </c>
      <c r="B34" s="57">
        <v>43741</v>
      </c>
      <c r="C34" s="58" t="s">
        <v>66</v>
      </c>
      <c r="D34" s="58" t="s">
        <v>685</v>
      </c>
      <c r="E34" s="141">
        <v>1.8</v>
      </c>
      <c r="F34" s="60"/>
      <c r="G34" s="134">
        <f t="shared" si="0"/>
        <v>1285.1900000000032</v>
      </c>
    </row>
    <row r="35" spans="1:7" ht="15" x14ac:dyDescent="0.25">
      <c r="A35" s="57">
        <v>43741</v>
      </c>
      <c r="B35" s="57">
        <v>43741</v>
      </c>
      <c r="C35" s="58" t="s">
        <v>686</v>
      </c>
      <c r="D35" s="58" t="s">
        <v>687</v>
      </c>
      <c r="E35" s="141">
        <v>2.85</v>
      </c>
      <c r="F35" s="60"/>
      <c r="G35" s="134">
        <f t="shared" si="0"/>
        <v>1282.3400000000033</v>
      </c>
    </row>
    <row r="36" spans="1:7" ht="15" x14ac:dyDescent="0.25">
      <c r="A36" s="57">
        <v>43740</v>
      </c>
      <c r="B36" s="57">
        <v>43740</v>
      </c>
      <c r="C36" s="58" t="s">
        <v>130</v>
      </c>
      <c r="D36" s="58" t="s">
        <v>688</v>
      </c>
      <c r="E36" s="141">
        <v>2.6</v>
      </c>
      <c r="F36" s="60"/>
      <c r="G36" s="134">
        <f t="shared" si="0"/>
        <v>1279.7400000000034</v>
      </c>
    </row>
    <row r="37" spans="1:7" ht="15" x14ac:dyDescent="0.25">
      <c r="A37" s="57">
        <v>43740</v>
      </c>
      <c r="B37" s="57">
        <v>43740</v>
      </c>
      <c r="C37" s="58" t="s">
        <v>689</v>
      </c>
      <c r="D37" s="58" t="s">
        <v>690</v>
      </c>
      <c r="E37" s="141">
        <v>3.55</v>
      </c>
      <c r="F37" s="58"/>
      <c r="G37" s="134">
        <f t="shared" si="0"/>
        <v>1276.1900000000035</v>
      </c>
    </row>
    <row r="38" spans="1:7" ht="15" x14ac:dyDescent="0.25">
      <c r="A38" s="57">
        <v>43739</v>
      </c>
      <c r="B38" s="57">
        <v>43739</v>
      </c>
      <c r="C38" s="58" t="s">
        <v>130</v>
      </c>
      <c r="D38" s="58" t="s">
        <v>691</v>
      </c>
      <c r="E38" s="141">
        <v>3.65</v>
      </c>
      <c r="F38" s="58"/>
      <c r="G38" s="134">
        <f t="shared" si="0"/>
        <v>1272.5400000000034</v>
      </c>
    </row>
    <row r="39" spans="1:7" ht="15" x14ac:dyDescent="0.25">
      <c r="A39" s="57">
        <v>43741</v>
      </c>
      <c r="B39" s="57">
        <v>43741</v>
      </c>
      <c r="C39" s="58" t="s">
        <v>72</v>
      </c>
      <c r="D39" s="58" t="s">
        <v>692</v>
      </c>
      <c r="E39" s="141">
        <v>4</v>
      </c>
      <c r="F39" s="58"/>
      <c r="G39" s="134">
        <f t="shared" si="0"/>
        <v>1268.5400000000034</v>
      </c>
    </row>
    <row r="40" spans="1:7" ht="15" x14ac:dyDescent="0.25">
      <c r="A40" s="57">
        <v>43739</v>
      </c>
      <c r="B40" s="57">
        <v>43739</v>
      </c>
      <c r="C40" s="58" t="s">
        <v>72</v>
      </c>
      <c r="D40" s="58" t="s">
        <v>693</v>
      </c>
      <c r="E40" s="141">
        <v>9.6</v>
      </c>
      <c r="F40" s="58"/>
      <c r="G40" s="134">
        <f t="shared" si="0"/>
        <v>1258.9400000000035</v>
      </c>
    </row>
    <row r="41" spans="1:7" ht="15" x14ac:dyDescent="0.25">
      <c r="A41" s="57">
        <v>43739</v>
      </c>
      <c r="B41" s="57">
        <v>43739</v>
      </c>
      <c r="C41" s="58" t="s">
        <v>253</v>
      </c>
      <c r="D41" s="58" t="s">
        <v>694</v>
      </c>
      <c r="E41" s="141">
        <v>5.8</v>
      </c>
      <c r="F41" s="58"/>
      <c r="G41" s="134">
        <f t="shared" si="0"/>
        <v>1253.1400000000035</v>
      </c>
    </row>
    <row r="42" spans="1:7" ht="15" x14ac:dyDescent="0.25">
      <c r="A42" s="57">
        <v>43738</v>
      </c>
      <c r="B42" s="57">
        <v>43738</v>
      </c>
      <c r="C42" s="58" t="s">
        <v>695</v>
      </c>
      <c r="D42" s="58" t="s">
        <v>696</v>
      </c>
      <c r="E42" s="141">
        <v>2.7</v>
      </c>
      <c r="F42" s="58"/>
      <c r="G42" s="134">
        <f t="shared" si="0"/>
        <v>1250.4400000000035</v>
      </c>
    </row>
    <row r="43" spans="1:7" ht="15" x14ac:dyDescent="0.25">
      <c r="A43" s="57">
        <v>43740</v>
      </c>
      <c r="B43" s="57">
        <v>43740</v>
      </c>
      <c r="C43" s="58" t="s">
        <v>135</v>
      </c>
      <c r="D43" s="58" t="s">
        <v>697</v>
      </c>
      <c r="E43" s="141">
        <v>13.75</v>
      </c>
      <c r="F43" s="58"/>
      <c r="G43" s="134">
        <f t="shared" si="0"/>
        <v>1236.6900000000035</v>
      </c>
    </row>
    <row r="44" spans="1:7" ht="15" x14ac:dyDescent="0.25">
      <c r="A44" s="57">
        <v>43741</v>
      </c>
      <c r="B44" s="57">
        <v>43741</v>
      </c>
      <c r="C44" s="58" t="s">
        <v>107</v>
      </c>
      <c r="D44" s="58" t="s">
        <v>677</v>
      </c>
      <c r="E44" s="141">
        <v>1.7</v>
      </c>
      <c r="F44" s="58"/>
      <c r="G44" s="134">
        <f t="shared" si="0"/>
        <v>1234.9900000000034</v>
      </c>
    </row>
    <row r="45" spans="1:7" ht="15" x14ac:dyDescent="0.25">
      <c r="A45" s="57">
        <v>43741</v>
      </c>
      <c r="B45" s="57">
        <v>43741</v>
      </c>
      <c r="C45" s="58" t="s">
        <v>107</v>
      </c>
      <c r="D45" s="58" t="s">
        <v>698</v>
      </c>
      <c r="E45" s="141">
        <v>1</v>
      </c>
      <c r="F45" s="58"/>
      <c r="G45" s="134">
        <f t="shared" si="0"/>
        <v>1233.9900000000034</v>
      </c>
    </row>
    <row r="46" spans="1:7" ht="15" x14ac:dyDescent="0.25">
      <c r="A46" s="57">
        <v>43736</v>
      </c>
      <c r="B46" s="57">
        <v>43736</v>
      </c>
      <c r="C46" s="58" t="s">
        <v>130</v>
      </c>
      <c r="D46" s="58" t="s">
        <v>699</v>
      </c>
      <c r="E46" s="141">
        <v>3.7</v>
      </c>
      <c r="F46" s="58"/>
      <c r="G46" s="134">
        <f t="shared" si="0"/>
        <v>1230.2900000000034</v>
      </c>
    </row>
    <row r="47" spans="1:7" ht="15" x14ac:dyDescent="0.25">
      <c r="A47" s="57">
        <v>43727</v>
      </c>
      <c r="B47" s="57">
        <v>43727</v>
      </c>
      <c r="C47" s="58" t="s">
        <v>72</v>
      </c>
      <c r="D47" s="58" t="s">
        <v>700</v>
      </c>
      <c r="E47" s="141">
        <v>4.0999999999999996</v>
      </c>
      <c r="F47" s="58"/>
      <c r="G47" s="134">
        <f t="shared" si="0"/>
        <v>1226.1900000000035</v>
      </c>
    </row>
    <row r="48" spans="1:7" ht="15" x14ac:dyDescent="0.25">
      <c r="A48" s="57">
        <v>43742</v>
      </c>
      <c r="B48" s="57">
        <v>43742</v>
      </c>
      <c r="C48" s="58" t="s">
        <v>78</v>
      </c>
      <c r="D48" s="58" t="s">
        <v>701</v>
      </c>
      <c r="E48" s="141">
        <v>3.3</v>
      </c>
      <c r="F48" s="58"/>
      <c r="G48" s="134">
        <f t="shared" si="0"/>
        <v>1222.8900000000035</v>
      </c>
    </row>
    <row r="49" spans="1:7" ht="15" x14ac:dyDescent="0.25">
      <c r="A49" s="57">
        <v>43745</v>
      </c>
      <c r="B49" s="57">
        <v>43745</v>
      </c>
      <c r="C49" s="58" t="s">
        <v>85</v>
      </c>
      <c r="D49" s="58" t="s">
        <v>702</v>
      </c>
      <c r="E49" s="141">
        <v>5.55</v>
      </c>
      <c r="F49" s="58"/>
      <c r="G49" s="134">
        <f t="shared" si="0"/>
        <v>1217.3400000000036</v>
      </c>
    </row>
    <row r="50" spans="1:7" ht="15" x14ac:dyDescent="0.25">
      <c r="A50" s="57">
        <v>43738</v>
      </c>
      <c r="B50" s="57">
        <v>43738</v>
      </c>
      <c r="C50" s="58" t="s">
        <v>703</v>
      </c>
      <c r="D50" s="58" t="s">
        <v>506</v>
      </c>
      <c r="E50" s="141">
        <v>1</v>
      </c>
      <c r="F50" s="58"/>
      <c r="G50" s="134">
        <f t="shared" si="0"/>
        <v>1216.3400000000036</v>
      </c>
    </row>
    <row r="51" spans="1:7" ht="15" x14ac:dyDescent="0.25">
      <c r="A51" s="57">
        <v>43725</v>
      </c>
      <c r="B51" s="57">
        <v>43725</v>
      </c>
      <c r="C51" s="58" t="s">
        <v>704</v>
      </c>
      <c r="D51" s="58" t="s">
        <v>705</v>
      </c>
      <c r="E51" s="141">
        <v>1</v>
      </c>
      <c r="F51" s="58"/>
      <c r="G51" s="134">
        <f t="shared" si="0"/>
        <v>1215.3400000000036</v>
      </c>
    </row>
    <row r="52" spans="1:7" ht="15" x14ac:dyDescent="0.25">
      <c r="A52" s="57">
        <v>43725</v>
      </c>
      <c r="B52" s="57">
        <v>43725</v>
      </c>
      <c r="C52" s="58" t="s">
        <v>704</v>
      </c>
      <c r="D52" s="58" t="s">
        <v>705</v>
      </c>
      <c r="E52" s="141">
        <v>1.05</v>
      </c>
      <c r="F52" s="58"/>
      <c r="G52" s="134">
        <f t="shared" si="0"/>
        <v>1214.2900000000036</v>
      </c>
    </row>
    <row r="53" spans="1:7" ht="15" x14ac:dyDescent="0.25">
      <c r="A53" s="57">
        <v>43743</v>
      </c>
      <c r="B53" s="57">
        <v>43743</v>
      </c>
      <c r="C53" s="58" t="s">
        <v>78</v>
      </c>
      <c r="D53" s="58" t="s">
        <v>52</v>
      </c>
      <c r="E53" s="141">
        <v>7.25</v>
      </c>
      <c r="F53" s="58"/>
      <c r="G53" s="134">
        <f t="shared" si="0"/>
        <v>1207.0400000000036</v>
      </c>
    </row>
    <row r="54" spans="1:7" ht="15" x14ac:dyDescent="0.25">
      <c r="A54" s="57">
        <v>43743</v>
      </c>
      <c r="B54" s="57">
        <v>43743</v>
      </c>
      <c r="C54" s="58" t="s">
        <v>130</v>
      </c>
      <c r="D54" s="58" t="s">
        <v>706</v>
      </c>
      <c r="E54" s="141">
        <v>2.6</v>
      </c>
      <c r="F54" s="58"/>
      <c r="G54" s="134">
        <f t="shared" si="0"/>
        <v>1204.4400000000037</v>
      </c>
    </row>
    <row r="55" spans="1:7" ht="15" x14ac:dyDescent="0.25">
      <c r="A55" s="57">
        <v>43743</v>
      </c>
      <c r="B55" s="57">
        <v>43743</v>
      </c>
      <c r="C55" s="58" t="s">
        <v>85</v>
      </c>
      <c r="D55" s="58" t="s">
        <v>707</v>
      </c>
      <c r="E55" s="141">
        <v>5.35</v>
      </c>
      <c r="F55" s="58"/>
      <c r="G55" s="134">
        <f t="shared" si="0"/>
        <v>1199.0900000000038</v>
      </c>
    </row>
    <row r="56" spans="1:7" ht="15" x14ac:dyDescent="0.25">
      <c r="A56" s="57">
        <v>43743</v>
      </c>
      <c r="B56" s="57">
        <v>43743</v>
      </c>
      <c r="C56" s="58" t="s">
        <v>58</v>
      </c>
      <c r="D56" s="58" t="s">
        <v>708</v>
      </c>
      <c r="E56" s="141">
        <v>2.25</v>
      </c>
      <c r="F56" s="58"/>
      <c r="G56" s="134">
        <f t="shared" si="0"/>
        <v>1196.8400000000038</v>
      </c>
    </row>
    <row r="57" spans="1:7" ht="15" x14ac:dyDescent="0.25">
      <c r="A57" s="57">
        <v>43742</v>
      </c>
      <c r="B57" s="57">
        <v>43742</v>
      </c>
      <c r="C57" s="58" t="s">
        <v>130</v>
      </c>
      <c r="D57" s="58" t="s">
        <v>709</v>
      </c>
      <c r="E57" s="141">
        <v>6.2</v>
      </c>
      <c r="F57" s="58"/>
      <c r="G57" s="134">
        <f t="shared" si="0"/>
        <v>1190.6400000000037</v>
      </c>
    </row>
    <row r="58" spans="1:7" ht="15" x14ac:dyDescent="0.25">
      <c r="A58" s="57">
        <v>43742</v>
      </c>
      <c r="B58" s="57">
        <v>43742</v>
      </c>
      <c r="C58" s="58" t="s">
        <v>710</v>
      </c>
      <c r="D58" s="58" t="s">
        <v>711</v>
      </c>
      <c r="E58" s="141">
        <v>1</v>
      </c>
      <c r="F58" s="58"/>
      <c r="G58" s="134">
        <f t="shared" si="0"/>
        <v>1189.6400000000037</v>
      </c>
    </row>
    <row r="59" spans="1:7" ht="15" x14ac:dyDescent="0.25">
      <c r="A59" s="129">
        <v>43744</v>
      </c>
      <c r="B59" s="130">
        <v>43744</v>
      </c>
      <c r="C59" s="58" t="s">
        <v>133</v>
      </c>
      <c r="D59" s="58" t="s">
        <v>712</v>
      </c>
      <c r="E59" s="141">
        <v>2.4</v>
      </c>
      <c r="F59" s="131"/>
      <c r="G59" s="134">
        <f t="shared" si="0"/>
        <v>1187.2400000000036</v>
      </c>
    </row>
    <row r="60" spans="1:7" ht="15" x14ac:dyDescent="0.25">
      <c r="A60" s="57">
        <v>43744</v>
      </c>
      <c r="B60" s="130">
        <v>43744</v>
      </c>
      <c r="C60" s="58" t="s">
        <v>53</v>
      </c>
      <c r="D60" s="58" t="s">
        <v>712</v>
      </c>
      <c r="E60" s="141">
        <v>3.6</v>
      </c>
      <c r="F60" s="131"/>
      <c r="G60" s="134">
        <f t="shared" si="0"/>
        <v>1183.6400000000037</v>
      </c>
    </row>
    <row r="61" spans="1:7" ht="15" x14ac:dyDescent="0.25">
      <c r="A61" s="57">
        <v>43744</v>
      </c>
      <c r="B61" s="130">
        <v>43744</v>
      </c>
      <c r="C61" s="58" t="s">
        <v>130</v>
      </c>
      <c r="D61" s="58" t="s">
        <v>713</v>
      </c>
      <c r="E61" s="141">
        <v>3.6</v>
      </c>
      <c r="F61" s="131"/>
      <c r="G61" s="134">
        <f t="shared" si="0"/>
        <v>1180.0400000000038</v>
      </c>
    </row>
    <row r="62" spans="1:7" ht="15" x14ac:dyDescent="0.25">
      <c r="A62" s="129">
        <v>43738</v>
      </c>
      <c r="B62" s="130">
        <v>43738</v>
      </c>
      <c r="C62" s="58" t="s">
        <v>714</v>
      </c>
      <c r="D62" s="58" t="s">
        <v>506</v>
      </c>
      <c r="E62" s="141">
        <v>3.95</v>
      </c>
      <c r="F62" s="131"/>
      <c r="G62" s="134">
        <f t="shared" si="0"/>
        <v>1176.0900000000038</v>
      </c>
    </row>
    <row r="63" spans="1:7" ht="15" x14ac:dyDescent="0.25">
      <c r="A63" s="129">
        <v>43738</v>
      </c>
      <c r="B63" s="130">
        <v>43738</v>
      </c>
      <c r="C63" s="58" t="s">
        <v>714</v>
      </c>
      <c r="D63" s="58" t="s">
        <v>506</v>
      </c>
      <c r="E63" s="141">
        <v>3.95</v>
      </c>
      <c r="F63" s="131"/>
      <c r="G63" s="134">
        <f t="shared" si="0"/>
        <v>1172.1400000000037</v>
      </c>
    </row>
    <row r="64" spans="1:7" ht="15" x14ac:dyDescent="0.25">
      <c r="A64" s="129">
        <v>43738</v>
      </c>
      <c r="B64" s="130">
        <v>43738</v>
      </c>
      <c r="C64" s="58" t="s">
        <v>714</v>
      </c>
      <c r="D64" s="58" t="s">
        <v>506</v>
      </c>
      <c r="E64" s="141">
        <v>3.95</v>
      </c>
      <c r="F64" s="131"/>
      <c r="G64" s="134">
        <f t="shared" si="0"/>
        <v>1168.1900000000037</v>
      </c>
    </row>
    <row r="65" spans="1:7" ht="15" x14ac:dyDescent="0.25">
      <c r="A65" s="129">
        <v>43738</v>
      </c>
      <c r="B65" s="130">
        <v>43738</v>
      </c>
      <c r="C65" s="58" t="s">
        <v>714</v>
      </c>
      <c r="D65" s="58" t="s">
        <v>506</v>
      </c>
      <c r="E65" s="141">
        <v>3.95</v>
      </c>
      <c r="F65" s="131"/>
      <c r="G65" s="134">
        <f t="shared" si="0"/>
        <v>1164.2400000000036</v>
      </c>
    </row>
    <row r="66" spans="1:7" ht="15" x14ac:dyDescent="0.25">
      <c r="A66" s="129">
        <v>43731</v>
      </c>
      <c r="B66" s="130">
        <v>43731</v>
      </c>
      <c r="C66" s="58" t="s">
        <v>66</v>
      </c>
      <c r="D66" s="58" t="s">
        <v>715</v>
      </c>
      <c r="E66" s="141">
        <v>2.95</v>
      </c>
      <c r="F66" s="131"/>
      <c r="G66" s="134">
        <f t="shared" si="0"/>
        <v>1161.2900000000036</v>
      </c>
    </row>
    <row r="67" spans="1:7" ht="15" x14ac:dyDescent="0.25">
      <c r="A67" s="129">
        <v>43720</v>
      </c>
      <c r="B67" s="130">
        <v>43720</v>
      </c>
      <c r="C67" s="58" t="s">
        <v>107</v>
      </c>
      <c r="D67" s="58" t="s">
        <v>716</v>
      </c>
      <c r="E67" s="141">
        <v>0.75</v>
      </c>
      <c r="F67" s="131"/>
      <c r="G67" s="134">
        <f t="shared" si="0"/>
        <v>1160.5400000000036</v>
      </c>
    </row>
    <row r="68" spans="1:7" ht="15" x14ac:dyDescent="0.25">
      <c r="A68" s="129">
        <v>43745</v>
      </c>
      <c r="B68" s="130">
        <v>43745</v>
      </c>
      <c r="C68" s="58" t="s">
        <v>107</v>
      </c>
      <c r="D68" s="58" t="s">
        <v>717</v>
      </c>
      <c r="E68" s="141">
        <v>2.4</v>
      </c>
      <c r="F68" s="131"/>
      <c r="G68" s="134">
        <f t="shared" si="0"/>
        <v>1158.1400000000035</v>
      </c>
    </row>
    <row r="69" spans="1:7" ht="15" x14ac:dyDescent="0.25">
      <c r="A69" s="129">
        <v>43745</v>
      </c>
      <c r="B69" s="130">
        <v>43745</v>
      </c>
      <c r="C69" s="58" t="s">
        <v>130</v>
      </c>
      <c r="D69" s="58" t="s">
        <v>718</v>
      </c>
      <c r="E69" s="141">
        <v>3.75</v>
      </c>
      <c r="F69" s="131"/>
      <c r="G69" s="134">
        <f t="shared" si="0"/>
        <v>1154.3900000000035</v>
      </c>
    </row>
    <row r="70" spans="1:7" ht="15" x14ac:dyDescent="0.25">
      <c r="A70" s="129">
        <v>43742</v>
      </c>
      <c r="B70" s="130">
        <v>43742</v>
      </c>
      <c r="C70" s="58" t="s">
        <v>107</v>
      </c>
      <c r="D70" s="58" t="s">
        <v>719</v>
      </c>
      <c r="E70" s="141">
        <v>2</v>
      </c>
      <c r="F70" s="131"/>
      <c r="G70" s="134">
        <f t="shared" si="0"/>
        <v>1152.3900000000035</v>
      </c>
    </row>
    <row r="71" spans="1:7" ht="15" x14ac:dyDescent="0.25">
      <c r="A71" s="129">
        <v>43741</v>
      </c>
      <c r="B71" s="130">
        <v>43741</v>
      </c>
      <c r="C71" s="58" t="s">
        <v>720</v>
      </c>
      <c r="D71" s="58" t="s">
        <v>721</v>
      </c>
      <c r="E71" s="141">
        <v>3.9</v>
      </c>
      <c r="F71" s="131"/>
      <c r="G71" s="134">
        <f t="shared" ref="G71:G113" si="1">G70-E71</f>
        <v>1148.4900000000034</v>
      </c>
    </row>
    <row r="72" spans="1:7" ht="15" x14ac:dyDescent="0.25">
      <c r="A72" s="129">
        <v>43745</v>
      </c>
      <c r="B72" s="130">
        <v>43745</v>
      </c>
      <c r="C72" s="58" t="s">
        <v>722</v>
      </c>
      <c r="D72" s="58" t="s">
        <v>723</v>
      </c>
      <c r="E72" s="141">
        <v>13.95</v>
      </c>
      <c r="F72" s="131"/>
      <c r="G72" s="134">
        <f t="shared" si="1"/>
        <v>1134.5400000000034</v>
      </c>
    </row>
    <row r="73" spans="1:7" ht="15" x14ac:dyDescent="0.25">
      <c r="A73" s="129">
        <v>43745</v>
      </c>
      <c r="B73" s="130">
        <v>43745</v>
      </c>
      <c r="C73" s="58" t="s">
        <v>722</v>
      </c>
      <c r="D73" s="58" t="s">
        <v>723</v>
      </c>
      <c r="E73" s="141">
        <v>13.95</v>
      </c>
      <c r="F73" s="131"/>
      <c r="G73" s="134">
        <f t="shared" si="1"/>
        <v>1120.5900000000033</v>
      </c>
    </row>
    <row r="74" spans="1:7" ht="15" x14ac:dyDescent="0.25">
      <c r="A74" s="129">
        <v>43745</v>
      </c>
      <c r="B74" s="130">
        <v>43745</v>
      </c>
      <c r="C74" s="58" t="s">
        <v>724</v>
      </c>
      <c r="D74" s="58" t="s">
        <v>725</v>
      </c>
      <c r="E74" s="141">
        <v>2.85</v>
      </c>
      <c r="F74" s="131"/>
      <c r="G74" s="134">
        <f t="shared" si="1"/>
        <v>1117.7400000000034</v>
      </c>
    </row>
    <row r="75" spans="1:7" ht="15" x14ac:dyDescent="0.25">
      <c r="A75" s="129">
        <v>43745</v>
      </c>
      <c r="B75" s="130">
        <v>43745</v>
      </c>
      <c r="C75" s="58" t="s">
        <v>684</v>
      </c>
      <c r="D75" s="58" t="s">
        <v>726</v>
      </c>
      <c r="E75" s="141">
        <v>2.2000000000000002</v>
      </c>
      <c r="F75" s="131"/>
      <c r="G75" s="134">
        <f t="shared" si="1"/>
        <v>1115.5400000000034</v>
      </c>
    </row>
    <row r="76" spans="1:7" ht="15" x14ac:dyDescent="0.25">
      <c r="A76" s="129">
        <v>43622</v>
      </c>
      <c r="B76" s="130">
        <v>43712</v>
      </c>
      <c r="C76" s="58" t="s">
        <v>253</v>
      </c>
      <c r="D76" s="58" t="s">
        <v>727</v>
      </c>
      <c r="E76" s="141">
        <v>10.7</v>
      </c>
      <c r="F76" s="58"/>
      <c r="G76" s="134">
        <f t="shared" si="1"/>
        <v>1104.8400000000033</v>
      </c>
    </row>
    <row r="77" spans="1:7" ht="15" x14ac:dyDescent="0.25">
      <c r="A77" s="129">
        <v>43745</v>
      </c>
      <c r="B77" s="130">
        <v>43745</v>
      </c>
      <c r="C77" s="58" t="s">
        <v>72</v>
      </c>
      <c r="D77" s="58" t="s">
        <v>728</v>
      </c>
      <c r="E77" s="141">
        <v>3.4</v>
      </c>
      <c r="F77" s="58"/>
      <c r="G77" s="134">
        <f t="shared" si="1"/>
        <v>1101.4400000000032</v>
      </c>
    </row>
    <row r="78" spans="1:7" ht="15" x14ac:dyDescent="0.25">
      <c r="A78" s="129">
        <v>43746</v>
      </c>
      <c r="B78" s="130">
        <v>43746</v>
      </c>
      <c r="C78" s="58" t="s">
        <v>107</v>
      </c>
      <c r="D78" s="58" t="s">
        <v>729</v>
      </c>
      <c r="E78" s="141">
        <v>1.2</v>
      </c>
      <c r="F78" s="58"/>
      <c r="G78" s="134">
        <f t="shared" si="1"/>
        <v>1100.2400000000032</v>
      </c>
    </row>
    <row r="79" spans="1:7" ht="15" x14ac:dyDescent="0.25">
      <c r="A79" s="129">
        <v>43746</v>
      </c>
      <c r="B79" s="130">
        <v>43746</v>
      </c>
      <c r="C79" s="58" t="s">
        <v>85</v>
      </c>
      <c r="D79" s="58" t="s">
        <v>42</v>
      </c>
      <c r="E79" s="141">
        <v>2.65</v>
      </c>
      <c r="F79" s="58"/>
      <c r="G79" s="134">
        <f t="shared" si="1"/>
        <v>1097.5900000000031</v>
      </c>
    </row>
    <row r="80" spans="1:7" ht="15" x14ac:dyDescent="0.25">
      <c r="A80" s="129">
        <v>43745</v>
      </c>
      <c r="B80" s="130">
        <v>43746</v>
      </c>
      <c r="C80" s="58" t="s">
        <v>130</v>
      </c>
      <c r="D80" s="58" t="s">
        <v>730</v>
      </c>
      <c r="E80" s="141">
        <v>5.6</v>
      </c>
      <c r="F80" s="58"/>
      <c r="G80" s="134">
        <f t="shared" si="1"/>
        <v>1091.9900000000032</v>
      </c>
    </row>
    <row r="81" spans="1:7" ht="15" x14ac:dyDescent="0.25">
      <c r="A81" s="129">
        <v>43727</v>
      </c>
      <c r="B81" s="130">
        <v>43746</v>
      </c>
      <c r="C81" s="58" t="s">
        <v>710</v>
      </c>
      <c r="D81" s="58" t="s">
        <v>731</v>
      </c>
      <c r="E81" s="141">
        <v>1</v>
      </c>
      <c r="F81" s="58"/>
      <c r="G81" s="134">
        <f t="shared" si="1"/>
        <v>1090.9900000000032</v>
      </c>
    </row>
    <row r="82" spans="1:7" ht="15" x14ac:dyDescent="0.25">
      <c r="A82" s="129">
        <v>43745</v>
      </c>
      <c r="B82" s="130">
        <v>43746</v>
      </c>
      <c r="C82" s="58" t="s">
        <v>689</v>
      </c>
      <c r="D82" s="58" t="s">
        <v>732</v>
      </c>
      <c r="E82" s="141">
        <v>1.65</v>
      </c>
      <c r="F82" s="58"/>
      <c r="G82" s="134">
        <f t="shared" si="1"/>
        <v>1089.3400000000031</v>
      </c>
    </row>
    <row r="83" spans="1:7" ht="15" x14ac:dyDescent="0.25">
      <c r="A83" s="129">
        <v>43746</v>
      </c>
      <c r="B83" s="130">
        <v>43746</v>
      </c>
      <c r="C83" s="58" t="s">
        <v>47</v>
      </c>
      <c r="D83" s="58" t="s">
        <v>733</v>
      </c>
      <c r="E83" s="141">
        <v>3.45</v>
      </c>
      <c r="F83" s="58"/>
      <c r="G83" s="134">
        <f t="shared" si="1"/>
        <v>1085.8900000000031</v>
      </c>
    </row>
    <row r="84" spans="1:7" ht="15" x14ac:dyDescent="0.25">
      <c r="A84" s="129">
        <v>43746</v>
      </c>
      <c r="B84" s="130">
        <v>43746</v>
      </c>
      <c r="C84" s="58" t="s">
        <v>720</v>
      </c>
      <c r="D84" s="58" t="s">
        <v>734</v>
      </c>
      <c r="E84" s="141">
        <v>5.4</v>
      </c>
      <c r="F84" s="58"/>
      <c r="G84" s="134">
        <f t="shared" si="1"/>
        <v>1080.490000000003</v>
      </c>
    </row>
    <row r="85" spans="1:7" ht="15" x14ac:dyDescent="0.25">
      <c r="A85" s="129">
        <v>43747</v>
      </c>
      <c r="B85" s="130">
        <v>43747</v>
      </c>
      <c r="C85" s="58" t="s">
        <v>43</v>
      </c>
      <c r="D85" s="58" t="s">
        <v>735</v>
      </c>
      <c r="E85" s="141">
        <v>9.3000000000000007</v>
      </c>
      <c r="F85" s="58"/>
      <c r="G85" s="134">
        <f t="shared" si="1"/>
        <v>1071.190000000003</v>
      </c>
    </row>
    <row r="86" spans="1:7" ht="15" x14ac:dyDescent="0.25">
      <c r="A86" s="129">
        <v>43747</v>
      </c>
      <c r="B86" s="130">
        <v>43747</v>
      </c>
      <c r="C86" s="58" t="s">
        <v>43</v>
      </c>
      <c r="D86" s="58" t="s">
        <v>735</v>
      </c>
      <c r="E86" s="141">
        <v>9.3000000000000007</v>
      </c>
      <c r="F86" s="58"/>
      <c r="G86" s="134">
        <f t="shared" si="1"/>
        <v>1061.8900000000031</v>
      </c>
    </row>
    <row r="87" spans="1:7" ht="15" x14ac:dyDescent="0.25">
      <c r="A87" s="129">
        <v>43740</v>
      </c>
      <c r="B87" s="130">
        <v>43740</v>
      </c>
      <c r="C87" s="58" t="s">
        <v>130</v>
      </c>
      <c r="D87" s="58" t="s">
        <v>7</v>
      </c>
      <c r="E87" s="141">
        <v>7.35</v>
      </c>
      <c r="F87" s="58"/>
      <c r="G87" s="134">
        <f t="shared" si="1"/>
        <v>1054.5400000000031</v>
      </c>
    </row>
    <row r="88" spans="1:7" ht="15" x14ac:dyDescent="0.25">
      <c r="A88" s="129">
        <v>43746</v>
      </c>
      <c r="B88" s="130">
        <v>43746</v>
      </c>
      <c r="C88" s="58" t="s">
        <v>130</v>
      </c>
      <c r="D88" s="58" t="s">
        <v>7</v>
      </c>
      <c r="E88" s="141">
        <v>7.1</v>
      </c>
      <c r="F88" s="58"/>
      <c r="G88" s="134">
        <f t="shared" si="1"/>
        <v>1047.4400000000032</v>
      </c>
    </row>
    <row r="89" spans="1:7" ht="15" x14ac:dyDescent="0.25">
      <c r="A89" s="129">
        <v>43745</v>
      </c>
      <c r="B89" s="130">
        <v>43745</v>
      </c>
      <c r="C89" s="58" t="s">
        <v>130</v>
      </c>
      <c r="D89" s="58" t="s">
        <v>18</v>
      </c>
      <c r="E89" s="141">
        <v>9.6</v>
      </c>
      <c r="F89" s="58"/>
      <c r="G89" s="134">
        <f t="shared" si="1"/>
        <v>1037.8400000000033</v>
      </c>
    </row>
    <row r="90" spans="1:7" ht="15" x14ac:dyDescent="0.25">
      <c r="A90" s="129">
        <v>43746</v>
      </c>
      <c r="B90" s="130">
        <v>43746</v>
      </c>
      <c r="C90" s="58" t="s">
        <v>736</v>
      </c>
      <c r="D90" s="58" t="s">
        <v>754</v>
      </c>
      <c r="E90" s="141">
        <v>11.9</v>
      </c>
      <c r="F90" s="58"/>
      <c r="G90" s="134">
        <f t="shared" si="1"/>
        <v>1025.9400000000032</v>
      </c>
    </row>
    <row r="91" spans="1:7" ht="15" x14ac:dyDescent="0.25">
      <c r="A91" s="129">
        <v>43746</v>
      </c>
      <c r="B91" s="130">
        <v>43746</v>
      </c>
      <c r="C91" s="58" t="s">
        <v>736</v>
      </c>
      <c r="D91" s="58" t="s">
        <v>754</v>
      </c>
      <c r="E91" s="141">
        <v>11.9</v>
      </c>
      <c r="F91" s="58"/>
      <c r="G91" s="134">
        <f t="shared" si="1"/>
        <v>1014.0400000000033</v>
      </c>
    </row>
    <row r="92" spans="1:7" ht="15" x14ac:dyDescent="0.25">
      <c r="A92" s="129">
        <v>43746</v>
      </c>
      <c r="B92" s="130">
        <v>43746</v>
      </c>
      <c r="C92" s="58" t="s">
        <v>736</v>
      </c>
      <c r="D92" s="58" t="s">
        <v>754</v>
      </c>
      <c r="E92" s="141">
        <v>11.9</v>
      </c>
      <c r="F92" s="58"/>
      <c r="G92" s="134">
        <f t="shared" si="1"/>
        <v>1002.1400000000033</v>
      </c>
    </row>
    <row r="93" spans="1:7" ht="15" x14ac:dyDescent="0.25">
      <c r="A93" s="129">
        <v>43746</v>
      </c>
      <c r="B93" s="130">
        <v>43746</v>
      </c>
      <c r="C93" s="58" t="s">
        <v>736</v>
      </c>
      <c r="D93" s="58" t="s">
        <v>754</v>
      </c>
      <c r="E93" s="96">
        <v>7.2</v>
      </c>
      <c r="F93" s="58"/>
      <c r="G93" s="134">
        <f t="shared" si="1"/>
        <v>994.94000000000324</v>
      </c>
    </row>
    <row r="94" spans="1:7" ht="15" x14ac:dyDescent="0.25">
      <c r="A94" s="129">
        <v>43747</v>
      </c>
      <c r="B94" s="130">
        <v>43747</v>
      </c>
      <c r="C94" s="58" t="s">
        <v>737</v>
      </c>
      <c r="D94" s="58" t="s">
        <v>754</v>
      </c>
      <c r="E94" s="96">
        <v>8.9499999999999993</v>
      </c>
      <c r="F94" s="58"/>
      <c r="G94" s="134">
        <f t="shared" si="1"/>
        <v>985.99000000000319</v>
      </c>
    </row>
    <row r="95" spans="1:7" ht="15" x14ac:dyDescent="0.25">
      <c r="A95" s="129">
        <v>43747</v>
      </c>
      <c r="B95" s="130">
        <v>43748</v>
      </c>
      <c r="C95" s="58" t="s">
        <v>738</v>
      </c>
      <c r="D95" s="58" t="s">
        <v>755</v>
      </c>
      <c r="E95" s="96">
        <v>4.4000000000000004</v>
      </c>
      <c r="F95" s="58"/>
      <c r="G95" s="134">
        <f t="shared" si="1"/>
        <v>981.59000000000322</v>
      </c>
    </row>
    <row r="96" spans="1:7" ht="15" x14ac:dyDescent="0.25">
      <c r="A96" s="129">
        <v>43746</v>
      </c>
      <c r="B96" s="130">
        <v>43748</v>
      </c>
      <c r="C96" s="58" t="s">
        <v>739</v>
      </c>
      <c r="D96" s="58" t="s">
        <v>754</v>
      </c>
      <c r="E96" s="96">
        <v>12.5</v>
      </c>
      <c r="F96" s="58"/>
      <c r="G96" s="134">
        <f t="shared" si="1"/>
        <v>969.09000000000322</v>
      </c>
    </row>
    <row r="97" spans="1:7" ht="15" x14ac:dyDescent="0.25">
      <c r="A97" s="129">
        <v>43746</v>
      </c>
      <c r="B97" s="130">
        <v>43748</v>
      </c>
      <c r="C97" s="58" t="s">
        <v>739</v>
      </c>
      <c r="D97" s="58" t="s">
        <v>754</v>
      </c>
      <c r="E97" s="96">
        <v>12.5</v>
      </c>
      <c r="F97" s="58"/>
      <c r="G97" s="134">
        <f t="shared" si="1"/>
        <v>956.59000000000322</v>
      </c>
    </row>
    <row r="98" spans="1:7" ht="15" x14ac:dyDescent="0.25">
      <c r="A98" s="129">
        <v>43747</v>
      </c>
      <c r="B98" s="130">
        <v>43748</v>
      </c>
      <c r="C98" s="58" t="s">
        <v>739</v>
      </c>
      <c r="D98" s="58" t="s">
        <v>754</v>
      </c>
      <c r="E98" s="96">
        <v>12.5</v>
      </c>
      <c r="F98" s="58"/>
      <c r="G98" s="134">
        <f t="shared" si="1"/>
        <v>944.09000000000322</v>
      </c>
    </row>
    <row r="99" spans="1:7" ht="15" x14ac:dyDescent="0.25">
      <c r="A99" s="129">
        <v>43747</v>
      </c>
      <c r="B99" s="130">
        <v>43748</v>
      </c>
      <c r="C99" s="58" t="s">
        <v>739</v>
      </c>
      <c r="D99" s="58" t="s">
        <v>754</v>
      </c>
      <c r="E99" s="96">
        <v>12.5</v>
      </c>
      <c r="F99" s="58"/>
      <c r="G99" s="134">
        <f t="shared" si="1"/>
        <v>931.59000000000322</v>
      </c>
    </row>
    <row r="100" spans="1:7" ht="15" x14ac:dyDescent="0.25">
      <c r="A100" s="129">
        <v>43740</v>
      </c>
      <c r="B100" s="130">
        <v>43748</v>
      </c>
      <c r="C100" s="58" t="s">
        <v>740</v>
      </c>
      <c r="D100" s="58" t="s">
        <v>362</v>
      </c>
      <c r="E100" s="96">
        <v>1.21</v>
      </c>
      <c r="F100" s="58"/>
      <c r="G100" s="134">
        <f t="shared" si="1"/>
        <v>930.38000000000318</v>
      </c>
    </row>
    <row r="101" spans="1:7" ht="15" x14ac:dyDescent="0.25">
      <c r="A101" s="129">
        <v>43739</v>
      </c>
      <c r="B101" s="130">
        <v>43748</v>
      </c>
      <c r="C101" s="58" t="s">
        <v>740</v>
      </c>
      <c r="D101" s="58" t="s">
        <v>362</v>
      </c>
      <c r="E101" s="96">
        <v>1.21</v>
      </c>
      <c r="F101" s="58"/>
      <c r="G101" s="134">
        <f t="shared" si="1"/>
        <v>929.17000000000314</v>
      </c>
    </row>
    <row r="102" spans="1:7" ht="15" x14ac:dyDescent="0.25">
      <c r="A102" s="129">
        <v>43740</v>
      </c>
      <c r="B102" s="130">
        <v>43748</v>
      </c>
      <c r="C102" s="58" t="s">
        <v>741</v>
      </c>
      <c r="D102" s="58" t="s">
        <v>742</v>
      </c>
      <c r="E102" s="96">
        <v>175</v>
      </c>
      <c r="F102" s="58"/>
      <c r="G102" s="134">
        <f t="shared" si="1"/>
        <v>754.17000000000314</v>
      </c>
    </row>
    <row r="103" spans="1:7" ht="15" x14ac:dyDescent="0.25">
      <c r="A103" s="129">
        <v>43748</v>
      </c>
      <c r="B103" s="130">
        <v>43748</v>
      </c>
      <c r="C103" s="58" t="s">
        <v>743</v>
      </c>
      <c r="D103" s="58" t="s">
        <v>744</v>
      </c>
      <c r="E103" s="96">
        <v>24.11</v>
      </c>
      <c r="F103" s="58"/>
      <c r="G103" s="134">
        <f t="shared" si="1"/>
        <v>730.06000000000313</v>
      </c>
    </row>
    <row r="104" spans="1:7" ht="15" x14ac:dyDescent="0.25">
      <c r="A104" s="129">
        <v>43747</v>
      </c>
      <c r="B104" s="130">
        <v>43718</v>
      </c>
      <c r="C104" s="58" t="s">
        <v>130</v>
      </c>
      <c r="D104" s="58" t="s">
        <v>749</v>
      </c>
      <c r="E104" s="96">
        <v>13.65</v>
      </c>
      <c r="F104" s="58"/>
      <c r="G104" s="134">
        <f t="shared" si="1"/>
        <v>716.41000000000315</v>
      </c>
    </row>
    <row r="105" spans="1:7" ht="15" x14ac:dyDescent="0.25">
      <c r="A105" s="129">
        <v>43745</v>
      </c>
      <c r="B105" s="130">
        <v>43745</v>
      </c>
      <c r="C105" s="58" t="s">
        <v>750</v>
      </c>
      <c r="D105" s="58" t="s">
        <v>751</v>
      </c>
      <c r="E105" s="96">
        <v>5.8</v>
      </c>
      <c r="F105" s="58"/>
      <c r="G105" s="134">
        <f t="shared" si="1"/>
        <v>710.6100000000032</v>
      </c>
    </row>
    <row r="106" spans="1:7" ht="15" x14ac:dyDescent="0.25">
      <c r="A106" s="129">
        <v>43747</v>
      </c>
      <c r="B106" s="130">
        <v>43748</v>
      </c>
      <c r="C106" s="58" t="s">
        <v>737</v>
      </c>
      <c r="D106" s="58" t="s">
        <v>754</v>
      </c>
      <c r="E106" s="96">
        <v>8.9499999999999993</v>
      </c>
      <c r="F106" s="58"/>
      <c r="G106" s="134">
        <f t="shared" si="1"/>
        <v>701.66000000000315</v>
      </c>
    </row>
    <row r="107" spans="1:7" ht="15" x14ac:dyDescent="0.25">
      <c r="A107" s="129">
        <v>43747</v>
      </c>
      <c r="B107" s="130">
        <v>43748</v>
      </c>
      <c r="C107" s="58" t="s">
        <v>752</v>
      </c>
      <c r="D107" s="58" t="s">
        <v>754</v>
      </c>
      <c r="E107" s="96">
        <v>9.1</v>
      </c>
      <c r="F107" s="58"/>
      <c r="G107" s="134">
        <f t="shared" si="1"/>
        <v>692.56000000000313</v>
      </c>
    </row>
    <row r="108" spans="1:7" ht="15" x14ac:dyDescent="0.25">
      <c r="A108" s="129">
        <v>43746</v>
      </c>
      <c r="B108" s="130">
        <v>43748</v>
      </c>
      <c r="C108" s="58" t="s">
        <v>753</v>
      </c>
      <c r="D108" s="58" t="s">
        <v>754</v>
      </c>
      <c r="E108" s="96">
        <v>8</v>
      </c>
      <c r="F108" s="58"/>
      <c r="G108" s="134">
        <f t="shared" si="1"/>
        <v>684.56000000000313</v>
      </c>
    </row>
    <row r="109" spans="1:7" ht="15" x14ac:dyDescent="0.25">
      <c r="A109" s="129">
        <v>43747</v>
      </c>
      <c r="B109" s="130">
        <v>43747</v>
      </c>
      <c r="C109" s="58" t="s">
        <v>43</v>
      </c>
      <c r="D109" s="58" t="s">
        <v>756</v>
      </c>
      <c r="E109" s="96">
        <v>6.95</v>
      </c>
      <c r="F109" s="58"/>
      <c r="G109" s="134">
        <f t="shared" si="1"/>
        <v>677.61000000000308</v>
      </c>
    </row>
    <row r="110" spans="1:7" ht="15" x14ac:dyDescent="0.25">
      <c r="A110" s="129">
        <v>43741</v>
      </c>
      <c r="B110" s="130">
        <v>43748</v>
      </c>
      <c r="C110" s="58" t="s">
        <v>130</v>
      </c>
      <c r="D110" s="58" t="s">
        <v>134</v>
      </c>
      <c r="E110" s="96">
        <v>7.5</v>
      </c>
      <c r="F110" s="58"/>
      <c r="G110" s="134">
        <f t="shared" si="1"/>
        <v>670.11000000000308</v>
      </c>
    </row>
    <row r="111" spans="1:7" ht="15" x14ac:dyDescent="0.25">
      <c r="A111" s="129">
        <v>43742</v>
      </c>
      <c r="B111" s="130">
        <v>43748</v>
      </c>
      <c r="C111" s="58" t="s">
        <v>130</v>
      </c>
      <c r="D111" s="58" t="s">
        <v>757</v>
      </c>
      <c r="E111" s="96">
        <v>7.45</v>
      </c>
      <c r="F111" s="58"/>
      <c r="G111" s="134">
        <f t="shared" si="1"/>
        <v>662.66000000000304</v>
      </c>
    </row>
    <row r="112" spans="1:7" ht="15" x14ac:dyDescent="0.25">
      <c r="A112" s="129">
        <v>43746</v>
      </c>
      <c r="B112" s="130">
        <v>43748</v>
      </c>
      <c r="C112" s="58" t="s">
        <v>130</v>
      </c>
      <c r="D112" s="58" t="s">
        <v>758</v>
      </c>
      <c r="E112" s="96">
        <v>5.5</v>
      </c>
      <c r="F112" s="58"/>
      <c r="G112" s="134">
        <f t="shared" si="1"/>
        <v>657.16000000000304</v>
      </c>
    </row>
    <row r="113" spans="1:7" ht="15.75" thickBot="1" x14ac:dyDescent="0.3">
      <c r="A113" s="129">
        <v>43745</v>
      </c>
      <c r="B113" s="130">
        <v>43747</v>
      </c>
      <c r="C113" s="58" t="s">
        <v>759</v>
      </c>
      <c r="D113" s="58" t="s">
        <v>745</v>
      </c>
      <c r="E113" s="96">
        <v>32.450000000000003</v>
      </c>
      <c r="F113" s="58"/>
      <c r="G113" s="134">
        <f t="shared" si="1"/>
        <v>624.71000000000299</v>
      </c>
    </row>
    <row r="114" spans="1:7" ht="15.75" thickBot="1" x14ac:dyDescent="0.3">
      <c r="A114" s="119"/>
      <c r="B114" s="124"/>
      <c r="C114" s="264" t="s">
        <v>656</v>
      </c>
      <c r="D114" s="265"/>
      <c r="E114" s="121">
        <f>SUM(E6:E113)</f>
        <v>865.62</v>
      </c>
      <c r="F114" s="125"/>
      <c r="G114" s="123"/>
    </row>
    <row r="133" spans="1:7" x14ac:dyDescent="0.2">
      <c r="A133" s="60"/>
      <c r="B133" s="60"/>
      <c r="C133" s="60"/>
      <c r="D133" s="60"/>
      <c r="E133" s="60"/>
      <c r="F133" s="60"/>
      <c r="G133" s="60"/>
    </row>
    <row r="134" spans="1:7" x14ac:dyDescent="0.2">
      <c r="A134" s="60"/>
      <c r="B134" s="60"/>
      <c r="C134" s="60"/>
      <c r="D134" s="60"/>
      <c r="E134" s="60"/>
      <c r="F134" s="60"/>
      <c r="G134" s="60"/>
    </row>
  </sheetData>
  <mergeCells count="2">
    <mergeCell ref="B1:C1"/>
    <mergeCell ref="C114:D114"/>
  </mergeCells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00"/>
  <sheetViews>
    <sheetView topLeftCell="A100" workbookViewId="0">
      <selection activeCell="D100" sqref="D1:D1048576"/>
    </sheetView>
  </sheetViews>
  <sheetFormatPr baseColWidth="10" defaultRowHeight="14.25" x14ac:dyDescent="0.2"/>
  <cols>
    <col min="1" max="1" width="11.125" customWidth="1"/>
    <col min="2" max="2" width="10.625" customWidth="1"/>
    <col min="3" max="3" width="24.125" customWidth="1"/>
    <col min="4" max="4" width="27" customWidth="1"/>
    <col min="5" max="5" width="9.375" customWidth="1"/>
    <col min="6" max="6" width="7.375" customWidth="1"/>
    <col min="7" max="7" width="9.75" customWidth="1"/>
    <col min="10" max="10" width="21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746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144"/>
      <c r="B4" s="57"/>
      <c r="C4" s="58" t="s">
        <v>747</v>
      </c>
      <c r="D4" s="60"/>
      <c r="E4" s="60"/>
      <c r="F4" s="60"/>
      <c r="G4" s="134">
        <v>624.71</v>
      </c>
    </row>
    <row r="5" spans="1:7" ht="15" x14ac:dyDescent="0.25">
      <c r="A5" s="89"/>
      <c r="B5" s="146"/>
      <c r="C5" s="58" t="s">
        <v>809</v>
      </c>
      <c r="D5" s="58"/>
      <c r="E5" s="96"/>
      <c r="F5" s="126"/>
      <c r="G5" s="133">
        <v>2000</v>
      </c>
    </row>
    <row r="6" spans="1:7" ht="15" x14ac:dyDescent="0.25">
      <c r="A6" s="145">
        <v>43748</v>
      </c>
      <c r="B6" s="145">
        <v>43748</v>
      </c>
      <c r="C6" s="58" t="s">
        <v>760</v>
      </c>
      <c r="D6" s="58"/>
      <c r="E6" s="141">
        <v>7.54</v>
      </c>
      <c r="F6" s="58"/>
      <c r="G6" s="134">
        <f>G5+G4-E6</f>
        <v>2617.17</v>
      </c>
    </row>
    <row r="7" spans="1:7" ht="15" x14ac:dyDescent="0.25">
      <c r="A7" s="145">
        <v>43746</v>
      </c>
      <c r="B7" s="145">
        <v>43746</v>
      </c>
      <c r="C7" s="58" t="s">
        <v>130</v>
      </c>
      <c r="D7" s="58" t="s">
        <v>761</v>
      </c>
      <c r="E7" s="141">
        <v>13.2</v>
      </c>
      <c r="F7" s="58"/>
      <c r="G7" s="134">
        <f>G6-E7</f>
        <v>2603.9700000000003</v>
      </c>
    </row>
    <row r="8" spans="1:7" ht="15" x14ac:dyDescent="0.25">
      <c r="A8" s="145">
        <v>43747</v>
      </c>
      <c r="B8" s="145">
        <v>43747</v>
      </c>
      <c r="C8" s="58" t="s">
        <v>60</v>
      </c>
      <c r="D8" s="58" t="s">
        <v>762</v>
      </c>
      <c r="E8" s="141">
        <v>5.3</v>
      </c>
      <c r="F8" s="58"/>
      <c r="G8" s="134">
        <f>G7-E8</f>
        <v>2598.67</v>
      </c>
    </row>
    <row r="9" spans="1:7" ht="15" x14ac:dyDescent="0.25">
      <c r="A9" s="145">
        <v>43745</v>
      </c>
      <c r="B9" s="145">
        <v>43745</v>
      </c>
      <c r="C9" s="58" t="s">
        <v>130</v>
      </c>
      <c r="D9" s="58" t="s">
        <v>675</v>
      </c>
      <c r="E9" s="141">
        <v>7.5</v>
      </c>
      <c r="F9" s="58"/>
      <c r="G9" s="134">
        <f>G8-E9</f>
        <v>2591.17</v>
      </c>
    </row>
    <row r="10" spans="1:7" ht="15" x14ac:dyDescent="0.25">
      <c r="A10" s="145">
        <v>43749</v>
      </c>
      <c r="B10" s="145">
        <v>43749</v>
      </c>
      <c r="C10" s="58" t="s">
        <v>58</v>
      </c>
      <c r="D10" s="58" t="s">
        <v>763</v>
      </c>
      <c r="E10" s="141">
        <v>2.5</v>
      </c>
      <c r="F10" s="58"/>
      <c r="G10" s="134">
        <f t="shared" ref="G10:G82" si="0">G9-E10</f>
        <v>2588.67</v>
      </c>
    </row>
    <row r="11" spans="1:7" ht="15" x14ac:dyDescent="0.25">
      <c r="A11" s="145">
        <v>43749</v>
      </c>
      <c r="B11" s="145">
        <v>43749</v>
      </c>
      <c r="C11" s="58" t="s">
        <v>56</v>
      </c>
      <c r="D11" s="58" t="s">
        <v>764</v>
      </c>
      <c r="E11" s="141">
        <v>6.2</v>
      </c>
      <c r="F11" s="58"/>
      <c r="G11" s="134">
        <f t="shared" si="0"/>
        <v>2582.4700000000003</v>
      </c>
    </row>
    <row r="12" spans="1:7" ht="15" x14ac:dyDescent="0.25">
      <c r="A12" s="145">
        <v>43723</v>
      </c>
      <c r="B12" s="145">
        <v>43748</v>
      </c>
      <c r="C12" s="58" t="s">
        <v>364</v>
      </c>
      <c r="D12" s="58" t="s">
        <v>525</v>
      </c>
      <c r="E12" s="141">
        <v>30</v>
      </c>
      <c r="F12" s="58"/>
      <c r="G12" s="134">
        <f t="shared" si="0"/>
        <v>2552.4700000000003</v>
      </c>
    </row>
    <row r="13" spans="1:7" ht="15" x14ac:dyDescent="0.25">
      <c r="A13" s="145">
        <v>43749</v>
      </c>
      <c r="B13" s="145">
        <v>43749</v>
      </c>
      <c r="C13" s="58" t="s">
        <v>107</v>
      </c>
      <c r="D13" s="58" t="s">
        <v>765</v>
      </c>
      <c r="E13" s="141">
        <v>3</v>
      </c>
      <c r="F13" s="58"/>
      <c r="G13" s="134">
        <f t="shared" si="0"/>
        <v>2549.4700000000003</v>
      </c>
    </row>
    <row r="14" spans="1:7" ht="15" x14ac:dyDescent="0.25">
      <c r="A14" s="145">
        <v>43740</v>
      </c>
      <c r="B14" s="145">
        <v>43748</v>
      </c>
      <c r="C14" s="58" t="s">
        <v>107</v>
      </c>
      <c r="D14" s="58" t="s">
        <v>766</v>
      </c>
      <c r="E14" s="141">
        <v>1.2</v>
      </c>
      <c r="F14" s="58"/>
      <c r="G14" s="134">
        <f t="shared" si="0"/>
        <v>2548.2700000000004</v>
      </c>
    </row>
    <row r="15" spans="1:7" ht="15" x14ac:dyDescent="0.25">
      <c r="A15" s="145">
        <v>43742</v>
      </c>
      <c r="B15" s="145">
        <v>43748</v>
      </c>
      <c r="C15" s="58" t="s">
        <v>767</v>
      </c>
      <c r="D15" s="58" t="s">
        <v>768</v>
      </c>
      <c r="E15" s="141">
        <v>2.1</v>
      </c>
      <c r="F15" s="58"/>
      <c r="G15" s="134">
        <f t="shared" si="0"/>
        <v>2546.1700000000005</v>
      </c>
    </row>
    <row r="16" spans="1:7" ht="15" x14ac:dyDescent="0.25">
      <c r="A16" s="145">
        <v>43731</v>
      </c>
      <c r="B16" s="145">
        <v>43748</v>
      </c>
      <c r="C16" s="58" t="s">
        <v>107</v>
      </c>
      <c r="D16" s="58" t="s">
        <v>769</v>
      </c>
      <c r="E16" s="141">
        <v>1.5</v>
      </c>
      <c r="F16" s="58"/>
      <c r="G16" s="134">
        <f t="shared" si="0"/>
        <v>2544.6700000000005</v>
      </c>
    </row>
    <row r="17" spans="1:7" ht="15" x14ac:dyDescent="0.25">
      <c r="A17" s="145">
        <v>43739</v>
      </c>
      <c r="B17" s="145">
        <v>43739</v>
      </c>
      <c r="C17" s="58" t="s">
        <v>19</v>
      </c>
      <c r="D17" s="58" t="s">
        <v>770</v>
      </c>
      <c r="E17" s="141">
        <v>2.75</v>
      </c>
      <c r="F17" s="58"/>
      <c r="G17" s="134">
        <f t="shared" si="0"/>
        <v>2541.9200000000005</v>
      </c>
    </row>
    <row r="18" spans="1:7" ht="15" x14ac:dyDescent="0.25">
      <c r="A18" s="146">
        <v>43742</v>
      </c>
      <c r="B18" s="146">
        <v>43742</v>
      </c>
      <c r="C18" s="58" t="s">
        <v>19</v>
      </c>
      <c r="D18" s="58" t="s">
        <v>771</v>
      </c>
      <c r="E18" s="141">
        <v>1.7</v>
      </c>
      <c r="F18" s="58"/>
      <c r="G18" s="134">
        <f t="shared" si="0"/>
        <v>2540.2200000000007</v>
      </c>
    </row>
    <row r="19" spans="1:7" ht="15" x14ac:dyDescent="0.25">
      <c r="A19" s="145">
        <v>43751</v>
      </c>
      <c r="B19" s="145">
        <v>43751</v>
      </c>
      <c r="C19" s="58" t="s">
        <v>169</v>
      </c>
      <c r="D19" s="58" t="s">
        <v>772</v>
      </c>
      <c r="E19" s="141">
        <v>3.4</v>
      </c>
      <c r="F19" s="58"/>
      <c r="G19" s="134">
        <f t="shared" si="0"/>
        <v>2536.8200000000006</v>
      </c>
    </row>
    <row r="20" spans="1:7" ht="15" x14ac:dyDescent="0.25">
      <c r="A20" s="145">
        <v>43750</v>
      </c>
      <c r="B20" s="145">
        <v>43750</v>
      </c>
      <c r="C20" s="58" t="s">
        <v>773</v>
      </c>
      <c r="D20" s="58" t="s">
        <v>774</v>
      </c>
      <c r="E20" s="141">
        <v>3.8</v>
      </c>
      <c r="F20" s="58"/>
      <c r="G20" s="134">
        <f t="shared" si="0"/>
        <v>2533.0200000000004</v>
      </c>
    </row>
    <row r="21" spans="1:7" ht="15" x14ac:dyDescent="0.25">
      <c r="A21" s="145">
        <v>43750</v>
      </c>
      <c r="B21" s="145">
        <v>43750</v>
      </c>
      <c r="C21" s="58" t="s">
        <v>130</v>
      </c>
      <c r="D21" s="58" t="s">
        <v>775</v>
      </c>
      <c r="E21" s="141">
        <v>2.25</v>
      </c>
      <c r="F21" s="58"/>
      <c r="G21" s="134">
        <f t="shared" si="0"/>
        <v>2530.7700000000004</v>
      </c>
    </row>
    <row r="22" spans="1:7" ht="15" x14ac:dyDescent="0.25">
      <c r="A22" s="145">
        <v>43749</v>
      </c>
      <c r="B22" s="145">
        <v>43749</v>
      </c>
      <c r="C22" s="58" t="s">
        <v>87</v>
      </c>
      <c r="D22" s="58" t="s">
        <v>776</v>
      </c>
      <c r="E22" s="141">
        <v>2.2999999999999998</v>
      </c>
      <c r="F22" s="58"/>
      <c r="G22" s="134">
        <f t="shared" si="0"/>
        <v>2528.4700000000003</v>
      </c>
    </row>
    <row r="23" spans="1:7" ht="15" x14ac:dyDescent="0.25">
      <c r="A23" s="145">
        <v>43750</v>
      </c>
      <c r="B23" s="145">
        <v>43750</v>
      </c>
      <c r="C23" s="58" t="s">
        <v>130</v>
      </c>
      <c r="D23" s="58" t="s">
        <v>777</v>
      </c>
      <c r="E23" s="141">
        <v>1.8</v>
      </c>
      <c r="F23" s="58"/>
      <c r="G23" s="134">
        <f t="shared" si="0"/>
        <v>2526.67</v>
      </c>
    </row>
    <row r="24" spans="1:7" ht="15" x14ac:dyDescent="0.25">
      <c r="A24" s="145">
        <v>43751</v>
      </c>
      <c r="B24" s="145">
        <v>43751</v>
      </c>
      <c r="C24" s="58" t="s">
        <v>364</v>
      </c>
      <c r="D24" s="58" t="s">
        <v>778</v>
      </c>
      <c r="E24" s="141">
        <v>60.52</v>
      </c>
      <c r="F24" s="58"/>
      <c r="G24" s="134">
        <f t="shared" si="0"/>
        <v>2466.15</v>
      </c>
    </row>
    <row r="25" spans="1:7" ht="15" x14ac:dyDescent="0.25">
      <c r="A25" s="145">
        <v>43747</v>
      </c>
      <c r="B25" s="145">
        <v>43719</v>
      </c>
      <c r="C25" s="58" t="s">
        <v>130</v>
      </c>
      <c r="D25" s="58" t="s">
        <v>780</v>
      </c>
      <c r="E25" s="141">
        <v>19.100000000000001</v>
      </c>
      <c r="F25" s="58"/>
      <c r="G25" s="134">
        <f t="shared" si="0"/>
        <v>2447.0500000000002</v>
      </c>
    </row>
    <row r="26" spans="1:7" ht="15" x14ac:dyDescent="0.25">
      <c r="A26" s="145">
        <v>43747</v>
      </c>
      <c r="B26" s="145">
        <v>43719</v>
      </c>
      <c r="C26" s="58" t="s">
        <v>87</v>
      </c>
      <c r="D26" s="58" t="s">
        <v>781</v>
      </c>
      <c r="E26" s="141">
        <v>12.7</v>
      </c>
      <c r="F26" s="58"/>
      <c r="G26" s="134">
        <f t="shared" si="0"/>
        <v>2434.3500000000004</v>
      </c>
    </row>
    <row r="27" spans="1:7" ht="15" x14ac:dyDescent="0.25">
      <c r="A27" s="146">
        <v>43752</v>
      </c>
      <c r="B27" s="146">
        <v>43752</v>
      </c>
      <c r="C27" s="58" t="s">
        <v>111</v>
      </c>
      <c r="D27" s="58" t="s">
        <v>782</v>
      </c>
      <c r="E27" s="141">
        <v>4.25</v>
      </c>
      <c r="F27" s="60"/>
      <c r="G27" s="134">
        <f t="shared" si="0"/>
        <v>2430.1000000000004</v>
      </c>
    </row>
    <row r="28" spans="1:7" ht="15" x14ac:dyDescent="0.25">
      <c r="A28" s="146">
        <v>43752</v>
      </c>
      <c r="B28" s="146">
        <v>43813</v>
      </c>
      <c r="C28" s="58" t="s">
        <v>783</v>
      </c>
      <c r="D28" s="58" t="s">
        <v>784</v>
      </c>
      <c r="E28" s="141">
        <v>5.2</v>
      </c>
      <c r="F28" s="60"/>
      <c r="G28" s="134">
        <f t="shared" si="0"/>
        <v>2424.9000000000005</v>
      </c>
    </row>
    <row r="29" spans="1:7" ht="15" x14ac:dyDescent="0.25">
      <c r="A29" s="146">
        <v>43752</v>
      </c>
      <c r="B29" s="146">
        <v>43752</v>
      </c>
      <c r="C29" s="58" t="s">
        <v>85</v>
      </c>
      <c r="D29" s="58" t="s">
        <v>785</v>
      </c>
      <c r="E29" s="141">
        <v>6</v>
      </c>
      <c r="F29" s="60"/>
      <c r="G29" s="134">
        <f t="shared" si="0"/>
        <v>2418.9000000000005</v>
      </c>
    </row>
    <row r="30" spans="1:7" ht="15" x14ac:dyDescent="0.25">
      <c r="A30" s="146">
        <v>43752</v>
      </c>
      <c r="B30" s="146">
        <v>43752</v>
      </c>
      <c r="C30" s="58" t="s">
        <v>389</v>
      </c>
      <c r="D30" s="58" t="s">
        <v>786</v>
      </c>
      <c r="E30" s="141">
        <v>9.6</v>
      </c>
      <c r="F30" s="60"/>
      <c r="G30" s="134">
        <f t="shared" si="0"/>
        <v>2409.3000000000006</v>
      </c>
    </row>
    <row r="31" spans="1:7" ht="15" x14ac:dyDescent="0.25">
      <c r="A31" s="146">
        <v>43749</v>
      </c>
      <c r="B31" s="146">
        <v>43749</v>
      </c>
      <c r="C31" s="58" t="s">
        <v>169</v>
      </c>
      <c r="D31" s="58" t="s">
        <v>787</v>
      </c>
      <c r="E31" s="141">
        <v>4.3</v>
      </c>
      <c r="F31" s="60"/>
      <c r="G31" s="134">
        <f t="shared" si="0"/>
        <v>2405.0000000000005</v>
      </c>
    </row>
    <row r="32" spans="1:7" ht="15" x14ac:dyDescent="0.25">
      <c r="A32" s="146">
        <v>43749</v>
      </c>
      <c r="B32" s="146">
        <v>43783</v>
      </c>
      <c r="C32" s="58" t="s">
        <v>788</v>
      </c>
      <c r="D32" s="58" t="s">
        <v>789</v>
      </c>
      <c r="E32" s="141">
        <v>1.05</v>
      </c>
      <c r="F32" s="60"/>
      <c r="G32" s="134">
        <f t="shared" si="0"/>
        <v>2403.9500000000003</v>
      </c>
    </row>
    <row r="33" spans="1:7" ht="15" x14ac:dyDescent="0.25">
      <c r="A33" s="146">
        <v>43749</v>
      </c>
      <c r="B33" s="146">
        <v>43749</v>
      </c>
      <c r="C33" s="58" t="s">
        <v>60</v>
      </c>
      <c r="D33" s="58" t="s">
        <v>790</v>
      </c>
      <c r="E33" s="141">
        <v>5.3</v>
      </c>
      <c r="F33" s="60"/>
      <c r="G33" s="134">
        <f t="shared" si="0"/>
        <v>2398.65</v>
      </c>
    </row>
    <row r="34" spans="1:7" ht="15" x14ac:dyDescent="0.25">
      <c r="A34" s="146">
        <v>43748</v>
      </c>
      <c r="B34" s="146">
        <v>43748</v>
      </c>
      <c r="C34" s="58" t="s">
        <v>107</v>
      </c>
      <c r="D34" s="58" t="s">
        <v>791</v>
      </c>
      <c r="E34" s="141">
        <v>2.5</v>
      </c>
      <c r="F34" s="60"/>
      <c r="G34" s="134">
        <f t="shared" si="0"/>
        <v>2396.15</v>
      </c>
    </row>
    <row r="35" spans="1:7" ht="15" x14ac:dyDescent="0.25">
      <c r="A35" s="146">
        <v>43752</v>
      </c>
      <c r="B35" s="146">
        <v>43752</v>
      </c>
      <c r="C35" s="58" t="s">
        <v>130</v>
      </c>
      <c r="D35" s="58" t="s">
        <v>7</v>
      </c>
      <c r="E35" s="141">
        <v>5.55</v>
      </c>
      <c r="F35" s="58"/>
      <c r="G35" s="134">
        <f t="shared" si="0"/>
        <v>2390.6</v>
      </c>
    </row>
    <row r="36" spans="1:7" ht="15" x14ac:dyDescent="0.25">
      <c r="A36" s="146">
        <v>43748</v>
      </c>
      <c r="B36" s="146">
        <v>43752</v>
      </c>
      <c r="C36" s="58" t="s">
        <v>130</v>
      </c>
      <c r="D36" s="58" t="s">
        <v>7</v>
      </c>
      <c r="E36" s="141">
        <v>2.85</v>
      </c>
      <c r="F36" s="58"/>
      <c r="G36" s="134">
        <f t="shared" si="0"/>
        <v>2387.75</v>
      </c>
    </row>
    <row r="37" spans="1:7" ht="15" x14ac:dyDescent="0.25">
      <c r="A37" s="146">
        <v>43747</v>
      </c>
      <c r="B37" s="146">
        <v>43747</v>
      </c>
      <c r="C37" s="58" t="s">
        <v>97</v>
      </c>
      <c r="D37" s="58" t="s">
        <v>780</v>
      </c>
      <c r="E37" s="141">
        <v>16.45</v>
      </c>
      <c r="F37" s="58"/>
      <c r="G37" s="134">
        <f t="shared" si="0"/>
        <v>2371.3000000000002</v>
      </c>
    </row>
    <row r="38" spans="1:7" ht="15" x14ac:dyDescent="0.25">
      <c r="A38" s="146">
        <v>43748</v>
      </c>
      <c r="B38" s="146">
        <v>43748</v>
      </c>
      <c r="C38" s="58" t="s">
        <v>792</v>
      </c>
      <c r="D38" s="58" t="s">
        <v>793</v>
      </c>
      <c r="E38" s="141">
        <v>1.8</v>
      </c>
      <c r="F38" s="58"/>
      <c r="G38" s="134">
        <f t="shared" si="0"/>
        <v>2369.5</v>
      </c>
    </row>
    <row r="39" spans="1:7" ht="15" x14ac:dyDescent="0.25">
      <c r="A39" s="146">
        <v>40095</v>
      </c>
      <c r="B39" s="146">
        <v>43752</v>
      </c>
      <c r="C39" s="58" t="s">
        <v>118</v>
      </c>
      <c r="D39" s="58" t="s">
        <v>794</v>
      </c>
      <c r="E39" s="141">
        <v>11</v>
      </c>
      <c r="F39" s="58"/>
      <c r="G39" s="134">
        <f t="shared" si="0"/>
        <v>2358.5</v>
      </c>
    </row>
    <row r="40" spans="1:7" ht="15" x14ac:dyDescent="0.25">
      <c r="A40" s="146">
        <v>43686</v>
      </c>
      <c r="B40" s="146">
        <v>43752</v>
      </c>
      <c r="C40" s="58" t="s">
        <v>72</v>
      </c>
      <c r="D40" s="58" t="s">
        <v>795</v>
      </c>
      <c r="E40" s="141">
        <v>2.0499999999999998</v>
      </c>
      <c r="F40" s="58"/>
      <c r="G40" s="134">
        <f t="shared" si="0"/>
        <v>2356.4499999999998</v>
      </c>
    </row>
    <row r="41" spans="1:7" ht="15" x14ac:dyDescent="0.25">
      <c r="A41" s="146">
        <v>43753</v>
      </c>
      <c r="B41" s="146">
        <v>43753</v>
      </c>
      <c r="C41" s="58" t="s">
        <v>521</v>
      </c>
      <c r="D41" s="58" t="s">
        <v>798</v>
      </c>
      <c r="E41" s="141">
        <v>13.85</v>
      </c>
      <c r="F41" s="58"/>
      <c r="G41" s="134">
        <f t="shared" si="0"/>
        <v>2342.6</v>
      </c>
    </row>
    <row r="42" spans="1:7" ht="15" x14ac:dyDescent="0.25">
      <c r="A42" s="146">
        <v>43753</v>
      </c>
      <c r="B42" s="146">
        <v>43753</v>
      </c>
      <c r="C42" s="58" t="s">
        <v>130</v>
      </c>
      <c r="D42" s="58" t="s">
        <v>7</v>
      </c>
      <c r="E42" s="141">
        <v>7.65</v>
      </c>
      <c r="F42" s="58"/>
      <c r="G42" s="134">
        <f t="shared" si="0"/>
        <v>2334.9499999999998</v>
      </c>
    </row>
    <row r="43" spans="1:7" ht="15" x14ac:dyDescent="0.25">
      <c r="A43" s="146">
        <v>43753</v>
      </c>
      <c r="B43" s="146">
        <v>43753</v>
      </c>
      <c r="C43" s="58" t="s">
        <v>130</v>
      </c>
      <c r="D43" s="58" t="s">
        <v>799</v>
      </c>
      <c r="E43" s="141">
        <v>3</v>
      </c>
      <c r="F43" s="58"/>
      <c r="G43" s="134">
        <f t="shared" si="0"/>
        <v>2331.9499999999998</v>
      </c>
    </row>
    <row r="44" spans="1:7" ht="15" x14ac:dyDescent="0.25">
      <c r="A44" s="146">
        <v>43738</v>
      </c>
      <c r="B44" s="146">
        <v>43753</v>
      </c>
      <c r="C44" s="58" t="s">
        <v>130</v>
      </c>
      <c r="D44" s="58" t="s">
        <v>7</v>
      </c>
      <c r="E44" s="141">
        <v>4.3</v>
      </c>
      <c r="F44" s="58"/>
      <c r="G44" s="134">
        <f t="shared" si="0"/>
        <v>2327.6499999999996</v>
      </c>
    </row>
    <row r="45" spans="1:7" ht="15" x14ac:dyDescent="0.25">
      <c r="A45" s="146">
        <v>43753</v>
      </c>
      <c r="B45" s="146">
        <v>43753</v>
      </c>
      <c r="C45" s="58" t="s">
        <v>130</v>
      </c>
      <c r="D45" s="58" t="s">
        <v>139</v>
      </c>
      <c r="E45" s="141">
        <v>5.5</v>
      </c>
      <c r="F45" s="58"/>
      <c r="G45" s="134">
        <f t="shared" si="0"/>
        <v>2322.1499999999996</v>
      </c>
    </row>
    <row r="46" spans="1:7" ht="15" x14ac:dyDescent="0.25">
      <c r="A46" s="146">
        <v>43754</v>
      </c>
      <c r="B46" s="146">
        <v>43754</v>
      </c>
      <c r="C46" s="58" t="s">
        <v>130</v>
      </c>
      <c r="D46" s="58" t="s">
        <v>800</v>
      </c>
      <c r="E46" s="141">
        <v>6.15</v>
      </c>
      <c r="F46" s="58"/>
      <c r="G46" s="134">
        <f t="shared" si="0"/>
        <v>2315.9999999999995</v>
      </c>
    </row>
    <row r="47" spans="1:7" ht="15" x14ac:dyDescent="0.25">
      <c r="A47" s="146">
        <v>43749</v>
      </c>
      <c r="B47" s="146">
        <v>43749</v>
      </c>
      <c r="C47" s="58" t="s">
        <v>801</v>
      </c>
      <c r="D47" s="58" t="s">
        <v>802</v>
      </c>
      <c r="E47" s="141">
        <v>5</v>
      </c>
      <c r="F47" s="58"/>
      <c r="G47" s="134">
        <f t="shared" si="0"/>
        <v>2310.9999999999995</v>
      </c>
    </row>
    <row r="48" spans="1:7" ht="15" x14ac:dyDescent="0.25">
      <c r="A48" s="146">
        <v>43746</v>
      </c>
      <c r="B48" s="146">
        <v>43754</v>
      </c>
      <c r="C48" s="58" t="s">
        <v>130</v>
      </c>
      <c r="D48" s="58" t="s">
        <v>7</v>
      </c>
      <c r="E48" s="141">
        <v>6.35</v>
      </c>
      <c r="F48" s="58"/>
      <c r="G48" s="134">
        <f t="shared" si="0"/>
        <v>2304.6499999999996</v>
      </c>
    </row>
    <row r="49" spans="1:7" ht="15" x14ac:dyDescent="0.25">
      <c r="A49" s="146">
        <v>43753</v>
      </c>
      <c r="B49" s="146">
        <v>43754</v>
      </c>
      <c r="C49" s="58" t="s">
        <v>130</v>
      </c>
      <c r="D49" s="58" t="s">
        <v>7</v>
      </c>
      <c r="E49" s="141">
        <v>5.6</v>
      </c>
      <c r="F49" s="58"/>
      <c r="G49" s="134">
        <f t="shared" si="0"/>
        <v>2299.0499999999997</v>
      </c>
    </row>
    <row r="50" spans="1:7" ht="15" x14ac:dyDescent="0.25">
      <c r="A50" s="146">
        <v>43741</v>
      </c>
      <c r="B50" s="146">
        <v>43754</v>
      </c>
      <c r="C50" s="58" t="s">
        <v>130</v>
      </c>
      <c r="D50" s="58" t="s">
        <v>7</v>
      </c>
      <c r="E50" s="141">
        <v>5.7</v>
      </c>
      <c r="F50" s="58"/>
      <c r="G50" s="134">
        <f t="shared" si="0"/>
        <v>2293.35</v>
      </c>
    </row>
    <row r="51" spans="1:7" ht="15" x14ac:dyDescent="0.25">
      <c r="A51" s="146">
        <v>43754</v>
      </c>
      <c r="B51" s="146">
        <v>43754</v>
      </c>
      <c r="C51" s="58" t="s">
        <v>130</v>
      </c>
      <c r="D51" s="58" t="s">
        <v>522</v>
      </c>
      <c r="E51" s="141">
        <v>5</v>
      </c>
      <c r="F51" s="58"/>
      <c r="G51" s="134">
        <f t="shared" si="0"/>
        <v>2288.35</v>
      </c>
    </row>
    <row r="52" spans="1:7" ht="15" x14ac:dyDescent="0.25">
      <c r="A52" s="146">
        <v>43752</v>
      </c>
      <c r="B52" s="146">
        <v>43752</v>
      </c>
      <c r="C52" s="58" t="s">
        <v>130</v>
      </c>
      <c r="D52" s="58" t="s">
        <v>803</v>
      </c>
      <c r="E52" s="141">
        <v>6.4</v>
      </c>
      <c r="F52" s="58"/>
      <c r="G52" s="134">
        <f t="shared" si="0"/>
        <v>2281.9499999999998</v>
      </c>
    </row>
    <row r="53" spans="1:7" ht="15" x14ac:dyDescent="0.25">
      <c r="A53" s="146">
        <v>43745</v>
      </c>
      <c r="B53" s="146">
        <v>43745</v>
      </c>
      <c r="C53" s="58" t="s">
        <v>130</v>
      </c>
      <c r="D53" s="58" t="s">
        <v>7</v>
      </c>
      <c r="E53" s="141">
        <v>7.85</v>
      </c>
      <c r="F53" s="58"/>
      <c r="G53" s="134">
        <f t="shared" si="0"/>
        <v>2274.1</v>
      </c>
    </row>
    <row r="54" spans="1:7" ht="15" x14ac:dyDescent="0.25">
      <c r="A54" s="146">
        <v>43754</v>
      </c>
      <c r="B54" s="146">
        <v>43755</v>
      </c>
      <c r="C54" s="58" t="s">
        <v>107</v>
      </c>
      <c r="D54" s="58" t="s">
        <v>804</v>
      </c>
      <c r="E54" s="141">
        <v>2.35</v>
      </c>
      <c r="F54" s="58"/>
      <c r="G54" s="134">
        <f t="shared" si="0"/>
        <v>2271.75</v>
      </c>
    </row>
    <row r="55" spans="1:7" ht="15" x14ac:dyDescent="0.25">
      <c r="A55" s="146">
        <v>43746</v>
      </c>
      <c r="B55" s="146">
        <v>43755</v>
      </c>
      <c r="C55" s="58" t="s">
        <v>72</v>
      </c>
      <c r="D55" s="58" t="s">
        <v>805</v>
      </c>
      <c r="E55" s="141">
        <v>5.0999999999999996</v>
      </c>
      <c r="F55" s="58"/>
      <c r="G55" s="134">
        <f t="shared" si="0"/>
        <v>2266.65</v>
      </c>
    </row>
    <row r="56" spans="1:7" ht="15" x14ac:dyDescent="0.25">
      <c r="A56" s="146">
        <v>43746</v>
      </c>
      <c r="B56" s="146">
        <v>43755</v>
      </c>
      <c r="C56" s="58" t="s">
        <v>130</v>
      </c>
      <c r="D56" s="58" t="s">
        <v>806</v>
      </c>
      <c r="E56" s="141">
        <v>9.5500000000000007</v>
      </c>
      <c r="F56" s="58"/>
      <c r="G56" s="134">
        <f t="shared" si="0"/>
        <v>2257.1</v>
      </c>
    </row>
    <row r="57" spans="1:7" ht="15" x14ac:dyDescent="0.25">
      <c r="A57" s="147">
        <v>43747</v>
      </c>
      <c r="B57" s="149">
        <v>43755</v>
      </c>
      <c r="C57" s="58" t="s">
        <v>807</v>
      </c>
      <c r="D57" s="58" t="s">
        <v>806</v>
      </c>
      <c r="E57" s="141">
        <v>7.7</v>
      </c>
      <c r="F57" s="131"/>
      <c r="G57" s="134">
        <f t="shared" si="0"/>
        <v>2249.4</v>
      </c>
    </row>
    <row r="58" spans="1:7" ht="15" x14ac:dyDescent="0.25">
      <c r="A58" s="146">
        <v>43747</v>
      </c>
      <c r="B58" s="149">
        <v>43755</v>
      </c>
      <c r="C58" s="58" t="s">
        <v>752</v>
      </c>
      <c r="D58" s="58" t="s">
        <v>806</v>
      </c>
      <c r="E58" s="141">
        <v>14</v>
      </c>
      <c r="F58" s="131"/>
      <c r="G58" s="134">
        <f t="shared" si="0"/>
        <v>2235.4</v>
      </c>
    </row>
    <row r="59" spans="1:7" ht="15" x14ac:dyDescent="0.25">
      <c r="A59" s="146">
        <v>43747</v>
      </c>
      <c r="B59" s="149">
        <v>43755</v>
      </c>
      <c r="C59" s="58" t="s">
        <v>752</v>
      </c>
      <c r="D59" s="58" t="s">
        <v>806</v>
      </c>
      <c r="E59" s="141">
        <v>13.25</v>
      </c>
      <c r="F59" s="131"/>
      <c r="G59" s="134">
        <f t="shared" si="0"/>
        <v>2222.15</v>
      </c>
    </row>
    <row r="60" spans="1:7" ht="15" x14ac:dyDescent="0.25">
      <c r="A60" s="147">
        <v>43754</v>
      </c>
      <c r="B60" s="149">
        <v>43755</v>
      </c>
      <c r="C60" s="58" t="s">
        <v>130</v>
      </c>
      <c r="D60" s="58" t="s">
        <v>7</v>
      </c>
      <c r="E60" s="141">
        <v>12.2</v>
      </c>
      <c r="F60" s="131"/>
      <c r="G60" s="134">
        <f t="shared" si="0"/>
        <v>2209.9500000000003</v>
      </c>
    </row>
    <row r="61" spans="1:7" ht="15" x14ac:dyDescent="0.25">
      <c r="A61" s="147">
        <v>43754</v>
      </c>
      <c r="B61" s="149">
        <v>43755</v>
      </c>
      <c r="C61" s="58" t="s">
        <v>808</v>
      </c>
      <c r="D61" s="58" t="s">
        <v>7</v>
      </c>
      <c r="E61" s="141">
        <v>6</v>
      </c>
      <c r="F61" s="131"/>
      <c r="G61" s="134">
        <f t="shared" si="0"/>
        <v>2203.9500000000003</v>
      </c>
    </row>
    <row r="62" spans="1:7" ht="15" x14ac:dyDescent="0.25">
      <c r="A62" s="147">
        <v>43755</v>
      </c>
      <c r="B62" s="149">
        <v>43758</v>
      </c>
      <c r="C62" s="58" t="s">
        <v>810</v>
      </c>
      <c r="D62" s="58" t="s">
        <v>811</v>
      </c>
      <c r="E62" s="141">
        <v>19.899999999999999</v>
      </c>
      <c r="F62" s="131"/>
      <c r="G62" s="134">
        <f t="shared" si="0"/>
        <v>2184.0500000000002</v>
      </c>
    </row>
    <row r="63" spans="1:7" ht="15" x14ac:dyDescent="0.25">
      <c r="A63" s="147">
        <v>43754</v>
      </c>
      <c r="B63" s="149">
        <v>43754</v>
      </c>
      <c r="C63" s="58" t="s">
        <v>91</v>
      </c>
      <c r="D63" s="58" t="s">
        <v>812</v>
      </c>
      <c r="E63" s="141">
        <v>21.85</v>
      </c>
      <c r="F63" s="131"/>
      <c r="G63" s="134">
        <f t="shared" si="0"/>
        <v>2162.2000000000003</v>
      </c>
    </row>
    <row r="64" spans="1:7" ht="15" x14ac:dyDescent="0.25">
      <c r="A64" s="147">
        <v>43754</v>
      </c>
      <c r="B64" s="149">
        <v>43754</v>
      </c>
      <c r="C64" s="58" t="s">
        <v>91</v>
      </c>
      <c r="D64" s="58" t="s">
        <v>812</v>
      </c>
      <c r="E64" s="141">
        <v>19.899999999999999</v>
      </c>
      <c r="F64" s="131"/>
      <c r="G64" s="134">
        <f t="shared" si="0"/>
        <v>2142.3000000000002</v>
      </c>
    </row>
    <row r="65" spans="1:7" ht="15" x14ac:dyDescent="0.25">
      <c r="A65" s="147">
        <v>43754</v>
      </c>
      <c r="B65" s="149">
        <v>43754</v>
      </c>
      <c r="C65" s="58" t="s">
        <v>91</v>
      </c>
      <c r="D65" s="58" t="s">
        <v>812</v>
      </c>
      <c r="E65" s="141">
        <v>12.1</v>
      </c>
      <c r="F65" s="131"/>
      <c r="G65" s="134">
        <f t="shared" si="0"/>
        <v>2130.2000000000003</v>
      </c>
    </row>
    <row r="66" spans="1:7" ht="15" x14ac:dyDescent="0.25">
      <c r="A66" s="147">
        <v>43755</v>
      </c>
      <c r="B66" s="149">
        <v>43755</v>
      </c>
      <c r="C66" s="58" t="s">
        <v>521</v>
      </c>
      <c r="D66" s="58" t="s">
        <v>813</v>
      </c>
      <c r="E66" s="141">
        <v>11.7</v>
      </c>
      <c r="F66" s="131"/>
      <c r="G66" s="134">
        <f t="shared" si="0"/>
        <v>2118.5000000000005</v>
      </c>
    </row>
    <row r="67" spans="1:7" ht="15" x14ac:dyDescent="0.25">
      <c r="A67" s="147">
        <v>43756</v>
      </c>
      <c r="B67" s="149">
        <v>43756</v>
      </c>
      <c r="C67" s="58" t="s">
        <v>521</v>
      </c>
      <c r="D67" s="58" t="s">
        <v>813</v>
      </c>
      <c r="E67" s="141">
        <v>4.5</v>
      </c>
      <c r="F67" s="131"/>
      <c r="G67" s="134">
        <f t="shared" si="0"/>
        <v>2114.0000000000005</v>
      </c>
    </row>
    <row r="68" spans="1:7" ht="15" x14ac:dyDescent="0.25">
      <c r="A68" s="147">
        <v>43754</v>
      </c>
      <c r="B68" s="149">
        <v>43754</v>
      </c>
      <c r="C68" s="58" t="s">
        <v>130</v>
      </c>
      <c r="D68" s="58" t="s">
        <v>761</v>
      </c>
      <c r="E68" s="141">
        <v>21.05</v>
      </c>
      <c r="F68" s="131"/>
      <c r="G68" s="134">
        <f t="shared" si="0"/>
        <v>2092.9500000000003</v>
      </c>
    </row>
    <row r="69" spans="1:7" ht="15" x14ac:dyDescent="0.25">
      <c r="A69" s="147">
        <v>43756</v>
      </c>
      <c r="B69" s="149">
        <v>43756</v>
      </c>
      <c r="C69" s="58" t="s">
        <v>814</v>
      </c>
      <c r="D69" s="58" t="s">
        <v>815</v>
      </c>
      <c r="E69" s="141">
        <v>5.35</v>
      </c>
      <c r="F69" s="131"/>
      <c r="G69" s="134">
        <f t="shared" si="0"/>
        <v>2087.6000000000004</v>
      </c>
    </row>
    <row r="70" spans="1:7" ht="15" x14ac:dyDescent="0.25">
      <c r="A70" s="147">
        <v>43756</v>
      </c>
      <c r="B70" s="149">
        <v>43756</v>
      </c>
      <c r="C70" s="58" t="s">
        <v>111</v>
      </c>
      <c r="D70" s="58" t="s">
        <v>816</v>
      </c>
      <c r="E70" s="141">
        <v>4.3499999999999996</v>
      </c>
      <c r="F70" s="131"/>
      <c r="G70" s="134">
        <f t="shared" si="0"/>
        <v>2083.2500000000005</v>
      </c>
    </row>
    <row r="71" spans="1:7" ht="15" x14ac:dyDescent="0.25">
      <c r="A71" s="147">
        <v>43753</v>
      </c>
      <c r="B71" s="149">
        <v>43753</v>
      </c>
      <c r="C71" s="58" t="s">
        <v>817</v>
      </c>
      <c r="D71" s="58" t="s">
        <v>818</v>
      </c>
      <c r="E71" s="141">
        <v>20</v>
      </c>
      <c r="F71" s="131"/>
      <c r="G71" s="134">
        <f t="shared" si="0"/>
        <v>2063.2500000000005</v>
      </c>
    </row>
    <row r="72" spans="1:7" ht="15" x14ac:dyDescent="0.25">
      <c r="A72" s="147">
        <v>43755</v>
      </c>
      <c r="B72" s="149">
        <v>43755</v>
      </c>
      <c r="C72" s="58" t="s">
        <v>109</v>
      </c>
      <c r="D72" s="58" t="s">
        <v>819</v>
      </c>
      <c r="E72" s="141">
        <v>17.25</v>
      </c>
      <c r="F72" s="131"/>
      <c r="G72" s="134">
        <f t="shared" si="0"/>
        <v>2046.0000000000005</v>
      </c>
    </row>
    <row r="73" spans="1:7" ht="15" x14ac:dyDescent="0.25">
      <c r="A73" s="147">
        <v>43754</v>
      </c>
      <c r="B73" s="149">
        <v>43754</v>
      </c>
      <c r="C73" s="58" t="s">
        <v>130</v>
      </c>
      <c r="D73" s="58" t="s">
        <v>820</v>
      </c>
      <c r="E73" s="141">
        <v>8</v>
      </c>
      <c r="F73" s="131"/>
      <c r="G73" s="134">
        <f t="shared" si="0"/>
        <v>2038.0000000000005</v>
      </c>
    </row>
    <row r="74" spans="1:7" ht="15" x14ac:dyDescent="0.25">
      <c r="A74" s="147">
        <v>43754</v>
      </c>
      <c r="B74" s="149">
        <v>43754</v>
      </c>
      <c r="C74" s="58" t="s">
        <v>49</v>
      </c>
      <c r="D74" s="58" t="s">
        <v>821</v>
      </c>
      <c r="E74" s="141">
        <v>0.65</v>
      </c>
      <c r="F74" s="131"/>
      <c r="G74" s="134">
        <f t="shared" si="0"/>
        <v>2037.3500000000004</v>
      </c>
    </row>
    <row r="75" spans="1:7" ht="15" x14ac:dyDescent="0.25">
      <c r="A75" s="147">
        <v>43749</v>
      </c>
      <c r="B75" s="149">
        <v>43749</v>
      </c>
      <c r="C75" s="58" t="s">
        <v>60</v>
      </c>
      <c r="D75" s="58" t="s">
        <v>822</v>
      </c>
      <c r="E75" s="141">
        <v>5.3</v>
      </c>
      <c r="F75" s="131"/>
      <c r="G75" s="134">
        <f t="shared" si="0"/>
        <v>2032.0500000000004</v>
      </c>
    </row>
    <row r="76" spans="1:7" ht="15" x14ac:dyDescent="0.25">
      <c r="A76" s="147">
        <v>43755</v>
      </c>
      <c r="B76" s="149">
        <v>43755</v>
      </c>
      <c r="C76" s="58" t="s">
        <v>58</v>
      </c>
      <c r="D76" s="58" t="s">
        <v>823</v>
      </c>
      <c r="E76" s="141">
        <v>3.85</v>
      </c>
      <c r="F76" s="131"/>
      <c r="G76" s="134">
        <f t="shared" si="0"/>
        <v>2028.2000000000005</v>
      </c>
    </row>
    <row r="77" spans="1:7" ht="15" x14ac:dyDescent="0.25">
      <c r="A77" s="147">
        <v>43755</v>
      </c>
      <c r="B77" s="149">
        <v>43755</v>
      </c>
      <c r="C77" s="58" t="s">
        <v>435</v>
      </c>
      <c r="D77" s="58" t="s">
        <v>824</v>
      </c>
      <c r="E77" s="141">
        <v>3.45</v>
      </c>
      <c r="F77" s="131"/>
      <c r="G77" s="134">
        <f t="shared" si="0"/>
        <v>2024.7500000000005</v>
      </c>
    </row>
    <row r="78" spans="1:7" ht="15" x14ac:dyDescent="0.25">
      <c r="A78" s="147">
        <v>43754</v>
      </c>
      <c r="B78" s="149">
        <v>43754</v>
      </c>
      <c r="C78" s="58" t="s">
        <v>107</v>
      </c>
      <c r="D78" s="58" t="s">
        <v>126</v>
      </c>
      <c r="E78" s="141">
        <v>1.5</v>
      </c>
      <c r="F78" s="131"/>
      <c r="G78" s="134">
        <f t="shared" si="0"/>
        <v>2023.2500000000005</v>
      </c>
    </row>
    <row r="79" spans="1:7" ht="15" x14ac:dyDescent="0.25">
      <c r="A79" s="147">
        <v>43753</v>
      </c>
      <c r="B79" s="149">
        <v>43753</v>
      </c>
      <c r="C79" s="58" t="s">
        <v>107</v>
      </c>
      <c r="D79" s="58" t="s">
        <v>825</v>
      </c>
      <c r="E79" s="141">
        <v>1.2</v>
      </c>
      <c r="F79" s="131"/>
      <c r="G79" s="134">
        <f t="shared" si="0"/>
        <v>2022.0500000000004</v>
      </c>
    </row>
    <row r="80" spans="1:7" ht="15" x14ac:dyDescent="0.25">
      <c r="A80" s="147">
        <v>43746</v>
      </c>
      <c r="B80" s="149">
        <v>43746</v>
      </c>
      <c r="C80" s="58" t="s">
        <v>308</v>
      </c>
      <c r="D80" s="58" t="s">
        <v>826</v>
      </c>
      <c r="E80" s="141">
        <v>11.05</v>
      </c>
      <c r="F80" s="131"/>
      <c r="G80" s="134">
        <f t="shared" si="0"/>
        <v>2011.0000000000005</v>
      </c>
    </row>
    <row r="81" spans="1:7" ht="15" x14ac:dyDescent="0.25">
      <c r="A81" s="147">
        <v>43733</v>
      </c>
      <c r="B81" s="149">
        <v>43748</v>
      </c>
      <c r="C81" s="58" t="s">
        <v>130</v>
      </c>
      <c r="D81" s="58" t="s">
        <v>827</v>
      </c>
      <c r="E81" s="141">
        <v>4.0999999999999996</v>
      </c>
      <c r="F81" s="131"/>
      <c r="G81" s="134">
        <f t="shared" si="0"/>
        <v>2006.9000000000005</v>
      </c>
    </row>
    <row r="82" spans="1:7" ht="15" x14ac:dyDescent="0.25">
      <c r="A82" s="147">
        <v>43753</v>
      </c>
      <c r="B82" s="149">
        <v>43753</v>
      </c>
      <c r="C82" s="58" t="s">
        <v>130</v>
      </c>
      <c r="D82" s="58" t="s">
        <v>124</v>
      </c>
      <c r="E82" s="141">
        <v>5.5</v>
      </c>
      <c r="F82" s="131"/>
      <c r="G82" s="134">
        <f t="shared" si="0"/>
        <v>2001.4000000000005</v>
      </c>
    </row>
    <row r="83" spans="1:7" ht="15" x14ac:dyDescent="0.25">
      <c r="A83" s="147">
        <v>43754</v>
      </c>
      <c r="B83" s="149">
        <v>43754</v>
      </c>
      <c r="C83" s="58" t="s">
        <v>107</v>
      </c>
      <c r="D83" s="58" t="s">
        <v>829</v>
      </c>
      <c r="E83" s="141">
        <v>1.5</v>
      </c>
      <c r="F83" s="58"/>
      <c r="G83" s="134">
        <f t="shared" ref="G83:G140" si="1">G82-E83</f>
        <v>1999.9000000000005</v>
      </c>
    </row>
    <row r="84" spans="1:7" ht="15" x14ac:dyDescent="0.25">
      <c r="A84" s="147">
        <v>43749</v>
      </c>
      <c r="B84" s="149">
        <v>43784</v>
      </c>
      <c r="C84" s="58" t="s">
        <v>830</v>
      </c>
      <c r="D84" s="58" t="s">
        <v>828</v>
      </c>
      <c r="E84" s="141">
        <v>5.95</v>
      </c>
      <c r="F84" s="58"/>
      <c r="G84" s="134">
        <f t="shared" si="1"/>
        <v>1993.9500000000005</v>
      </c>
    </row>
    <row r="85" spans="1:7" ht="15" x14ac:dyDescent="0.25">
      <c r="A85" s="147">
        <v>43749</v>
      </c>
      <c r="B85" s="149">
        <v>43784</v>
      </c>
      <c r="C85" s="58" t="s">
        <v>830</v>
      </c>
      <c r="D85" s="58" t="s">
        <v>828</v>
      </c>
      <c r="E85" s="141">
        <v>5.74</v>
      </c>
      <c r="F85" s="58"/>
      <c r="G85" s="134">
        <f t="shared" si="1"/>
        <v>1988.2100000000005</v>
      </c>
    </row>
    <row r="86" spans="1:7" ht="15" x14ac:dyDescent="0.25">
      <c r="A86" s="147">
        <v>43749</v>
      </c>
      <c r="B86" s="149">
        <v>43784</v>
      </c>
      <c r="C86" s="58" t="s">
        <v>830</v>
      </c>
      <c r="D86" s="58" t="s">
        <v>828</v>
      </c>
      <c r="E86" s="141">
        <v>6.48</v>
      </c>
      <c r="F86" s="58"/>
      <c r="G86" s="134">
        <f t="shared" si="1"/>
        <v>1981.7300000000005</v>
      </c>
    </row>
    <row r="87" spans="1:7" ht="15" x14ac:dyDescent="0.25">
      <c r="A87" s="147">
        <v>43750</v>
      </c>
      <c r="B87" s="149">
        <v>43753</v>
      </c>
      <c r="C87" s="58" t="s">
        <v>830</v>
      </c>
      <c r="D87" s="58" t="s">
        <v>828</v>
      </c>
      <c r="E87" s="141">
        <v>75</v>
      </c>
      <c r="F87" s="58"/>
      <c r="G87" s="134">
        <f t="shared" si="1"/>
        <v>1906.7300000000005</v>
      </c>
    </row>
    <row r="88" spans="1:7" ht="15" x14ac:dyDescent="0.25">
      <c r="A88" s="147">
        <v>43750</v>
      </c>
      <c r="B88" s="149">
        <v>43784</v>
      </c>
      <c r="C88" s="58" t="s">
        <v>830</v>
      </c>
      <c r="D88" s="58" t="s">
        <v>828</v>
      </c>
      <c r="E88" s="141">
        <v>50.71</v>
      </c>
      <c r="F88" s="58"/>
      <c r="G88" s="134">
        <f t="shared" si="1"/>
        <v>1856.0200000000004</v>
      </c>
    </row>
    <row r="89" spans="1:7" ht="15" x14ac:dyDescent="0.25">
      <c r="A89" s="147">
        <v>43750</v>
      </c>
      <c r="B89" s="149">
        <v>43784</v>
      </c>
      <c r="C89" s="58" t="s">
        <v>830</v>
      </c>
      <c r="D89" s="58" t="s">
        <v>828</v>
      </c>
      <c r="E89" s="141">
        <v>7</v>
      </c>
      <c r="F89" s="131"/>
      <c r="G89" s="134">
        <f t="shared" si="1"/>
        <v>1849.0200000000004</v>
      </c>
    </row>
    <row r="90" spans="1:7" ht="15" x14ac:dyDescent="0.25">
      <c r="A90" s="147">
        <v>43756</v>
      </c>
      <c r="B90" s="149">
        <v>43756</v>
      </c>
      <c r="C90" s="58" t="s">
        <v>47</v>
      </c>
      <c r="D90" s="58" t="s">
        <v>831</v>
      </c>
      <c r="E90" s="141">
        <v>3.8</v>
      </c>
      <c r="F90" s="131"/>
      <c r="G90" s="134">
        <f t="shared" si="1"/>
        <v>1845.2200000000005</v>
      </c>
    </row>
    <row r="91" spans="1:7" ht="15" x14ac:dyDescent="0.25">
      <c r="A91" s="147">
        <v>43754</v>
      </c>
      <c r="B91" s="149">
        <v>43754</v>
      </c>
      <c r="C91" s="58" t="s">
        <v>521</v>
      </c>
      <c r="D91" s="58" t="s">
        <v>798</v>
      </c>
      <c r="E91" s="141">
        <v>14.85</v>
      </c>
      <c r="F91" s="131"/>
      <c r="G91" s="134">
        <f t="shared" si="1"/>
        <v>1830.3700000000006</v>
      </c>
    </row>
    <row r="92" spans="1:7" ht="15" x14ac:dyDescent="0.25">
      <c r="A92" s="147">
        <v>43756</v>
      </c>
      <c r="B92" s="149">
        <v>43756</v>
      </c>
      <c r="C92" s="58" t="s">
        <v>130</v>
      </c>
      <c r="D92" s="58" t="s">
        <v>832</v>
      </c>
      <c r="E92" s="141">
        <v>4.25</v>
      </c>
      <c r="F92" s="131"/>
      <c r="G92" s="134">
        <f t="shared" si="1"/>
        <v>1826.1200000000006</v>
      </c>
    </row>
    <row r="93" spans="1:7" ht="15" x14ac:dyDescent="0.25">
      <c r="A93" s="147">
        <v>43757</v>
      </c>
      <c r="B93" s="149">
        <v>43758</v>
      </c>
      <c r="C93" s="58" t="s">
        <v>65</v>
      </c>
      <c r="D93" s="58" t="s">
        <v>833</v>
      </c>
      <c r="E93" s="141">
        <v>21.25</v>
      </c>
      <c r="F93" s="131"/>
      <c r="G93" s="134">
        <f t="shared" si="1"/>
        <v>1804.8700000000006</v>
      </c>
    </row>
    <row r="94" spans="1:7" ht="15" x14ac:dyDescent="0.25">
      <c r="A94" s="147">
        <v>43757</v>
      </c>
      <c r="B94" s="149">
        <v>43758</v>
      </c>
      <c r="C94" s="58" t="s">
        <v>65</v>
      </c>
      <c r="D94" s="58" t="s">
        <v>833</v>
      </c>
      <c r="E94" s="141">
        <v>19.3</v>
      </c>
      <c r="F94" s="131"/>
      <c r="G94" s="134">
        <f t="shared" si="1"/>
        <v>1785.5700000000006</v>
      </c>
    </row>
    <row r="95" spans="1:7" ht="15" x14ac:dyDescent="0.25">
      <c r="A95" s="147">
        <v>43739</v>
      </c>
      <c r="B95" s="149">
        <v>43756</v>
      </c>
      <c r="C95" s="58" t="s">
        <v>118</v>
      </c>
      <c r="D95" s="58" t="s">
        <v>834</v>
      </c>
      <c r="E95" s="141">
        <v>6.25</v>
      </c>
      <c r="F95" s="131"/>
      <c r="G95" s="134">
        <f t="shared" si="1"/>
        <v>1779.3200000000006</v>
      </c>
    </row>
    <row r="96" spans="1:7" ht="15" x14ac:dyDescent="0.25">
      <c r="A96" s="147">
        <v>43754</v>
      </c>
      <c r="B96" s="149">
        <v>43760</v>
      </c>
      <c r="C96" s="58" t="s">
        <v>835</v>
      </c>
      <c r="D96" s="58" t="s">
        <v>836</v>
      </c>
      <c r="E96" s="141">
        <v>29.98</v>
      </c>
      <c r="F96" s="131"/>
      <c r="G96" s="134">
        <f t="shared" si="1"/>
        <v>1749.3400000000006</v>
      </c>
    </row>
    <row r="97" spans="1:7" ht="15" x14ac:dyDescent="0.25">
      <c r="A97" s="147">
        <v>43755</v>
      </c>
      <c r="B97" s="149">
        <v>43760</v>
      </c>
      <c r="C97" s="58" t="s">
        <v>838</v>
      </c>
      <c r="D97" s="58" t="s">
        <v>837</v>
      </c>
      <c r="E97" s="141">
        <v>150</v>
      </c>
      <c r="F97" s="131"/>
      <c r="G97" s="134">
        <f t="shared" si="1"/>
        <v>1599.3400000000006</v>
      </c>
    </row>
    <row r="98" spans="1:7" ht="15" x14ac:dyDescent="0.25">
      <c r="A98" s="147">
        <v>43756</v>
      </c>
      <c r="B98" s="149">
        <v>43760</v>
      </c>
      <c r="C98" s="58" t="s">
        <v>839</v>
      </c>
      <c r="D98" s="58" t="s">
        <v>840</v>
      </c>
      <c r="E98" s="141">
        <v>10.199999999999999</v>
      </c>
      <c r="F98" s="131"/>
      <c r="G98" s="134">
        <f t="shared" si="1"/>
        <v>1589.1400000000006</v>
      </c>
    </row>
    <row r="99" spans="1:7" ht="15" x14ac:dyDescent="0.25">
      <c r="A99" s="147">
        <v>43756</v>
      </c>
      <c r="B99" s="149">
        <v>43760</v>
      </c>
      <c r="C99" s="58" t="s">
        <v>841</v>
      </c>
      <c r="D99" s="58" t="s">
        <v>842</v>
      </c>
      <c r="E99" s="141">
        <v>5.85</v>
      </c>
      <c r="F99" s="131"/>
      <c r="G99" s="134">
        <f t="shared" si="1"/>
        <v>1583.2900000000006</v>
      </c>
    </row>
    <row r="100" spans="1:7" ht="15" x14ac:dyDescent="0.25">
      <c r="A100" s="147">
        <v>43756</v>
      </c>
      <c r="B100" s="149">
        <v>43760</v>
      </c>
      <c r="C100" s="58" t="s">
        <v>843</v>
      </c>
      <c r="D100" s="58" t="s">
        <v>842</v>
      </c>
      <c r="E100" s="141">
        <v>5</v>
      </c>
      <c r="F100" s="131"/>
      <c r="G100" s="134">
        <f t="shared" si="1"/>
        <v>1578.2900000000006</v>
      </c>
    </row>
    <row r="101" spans="1:7" ht="15" x14ac:dyDescent="0.25">
      <c r="A101" s="147">
        <v>43754</v>
      </c>
      <c r="B101" s="149">
        <v>43760</v>
      </c>
      <c r="C101" s="58" t="s">
        <v>844</v>
      </c>
      <c r="D101" s="58" t="s">
        <v>842</v>
      </c>
      <c r="E101" s="141">
        <v>1.8</v>
      </c>
      <c r="F101" s="131"/>
      <c r="G101" s="134">
        <f t="shared" si="1"/>
        <v>1576.4900000000007</v>
      </c>
    </row>
    <row r="102" spans="1:7" ht="15" x14ac:dyDescent="0.25">
      <c r="A102" s="147">
        <v>43758</v>
      </c>
      <c r="B102" s="149">
        <v>43760</v>
      </c>
      <c r="C102" s="58" t="s">
        <v>845</v>
      </c>
      <c r="D102" s="58" t="s">
        <v>842</v>
      </c>
      <c r="E102" s="141">
        <v>1</v>
      </c>
      <c r="F102" s="131"/>
      <c r="G102" s="134">
        <f t="shared" si="1"/>
        <v>1575.4900000000007</v>
      </c>
    </row>
    <row r="103" spans="1:7" ht="15" x14ac:dyDescent="0.25">
      <c r="A103" s="147">
        <v>43758</v>
      </c>
      <c r="B103" s="149">
        <v>43760</v>
      </c>
      <c r="C103" s="58" t="s">
        <v>846</v>
      </c>
      <c r="D103" s="58" t="s">
        <v>842</v>
      </c>
      <c r="E103" s="141">
        <v>2</v>
      </c>
      <c r="F103" s="131"/>
      <c r="G103" s="134">
        <f t="shared" si="1"/>
        <v>1573.4900000000007</v>
      </c>
    </row>
    <row r="104" spans="1:7" ht="15" x14ac:dyDescent="0.25">
      <c r="A104" s="146">
        <v>43758</v>
      </c>
      <c r="B104" s="149">
        <v>43760</v>
      </c>
      <c r="C104" s="58" t="s">
        <v>91</v>
      </c>
      <c r="D104" s="58" t="s">
        <v>842</v>
      </c>
      <c r="E104" s="141">
        <v>5.15</v>
      </c>
      <c r="F104" s="131"/>
      <c r="G104" s="134">
        <f t="shared" si="1"/>
        <v>1568.3400000000006</v>
      </c>
    </row>
    <row r="105" spans="1:7" ht="15" x14ac:dyDescent="0.25">
      <c r="A105" s="146">
        <v>43757</v>
      </c>
      <c r="B105" s="149">
        <v>43760</v>
      </c>
      <c r="C105" s="58" t="s">
        <v>91</v>
      </c>
      <c r="D105" s="58" t="s">
        <v>842</v>
      </c>
      <c r="E105" s="141">
        <v>4.95</v>
      </c>
      <c r="F105" s="131"/>
      <c r="G105" s="134">
        <f t="shared" si="1"/>
        <v>1563.3900000000006</v>
      </c>
    </row>
    <row r="106" spans="1:7" ht="15" x14ac:dyDescent="0.25">
      <c r="A106" s="146">
        <v>43755</v>
      </c>
      <c r="B106" s="149">
        <v>43760</v>
      </c>
      <c r="C106" s="58" t="s">
        <v>91</v>
      </c>
      <c r="D106" s="58" t="s">
        <v>842</v>
      </c>
      <c r="E106" s="141">
        <v>4.95</v>
      </c>
      <c r="F106" s="131"/>
      <c r="G106" s="134">
        <f t="shared" si="1"/>
        <v>1558.4400000000005</v>
      </c>
    </row>
    <row r="107" spans="1:7" ht="15" x14ac:dyDescent="0.25">
      <c r="A107" s="146">
        <v>43758</v>
      </c>
      <c r="B107" s="149">
        <v>43760</v>
      </c>
      <c r="C107" s="58" t="s">
        <v>91</v>
      </c>
      <c r="D107" s="58" t="s">
        <v>842</v>
      </c>
      <c r="E107" s="141">
        <v>6.15</v>
      </c>
      <c r="F107" s="131"/>
      <c r="G107" s="134">
        <f t="shared" si="1"/>
        <v>1552.2900000000004</v>
      </c>
    </row>
    <row r="108" spans="1:7" ht="15" x14ac:dyDescent="0.25">
      <c r="A108" s="146">
        <v>43757</v>
      </c>
      <c r="B108" s="149">
        <v>43760</v>
      </c>
      <c r="C108" s="58" t="s">
        <v>91</v>
      </c>
      <c r="D108" s="58" t="s">
        <v>842</v>
      </c>
      <c r="E108" s="141">
        <v>6.2</v>
      </c>
      <c r="F108" s="131"/>
      <c r="G108" s="134">
        <f t="shared" si="1"/>
        <v>1546.0900000000004</v>
      </c>
    </row>
    <row r="109" spans="1:7" ht="15" x14ac:dyDescent="0.25">
      <c r="A109" s="147">
        <v>43755</v>
      </c>
      <c r="B109" s="149">
        <v>43760</v>
      </c>
      <c r="C109" s="58" t="s">
        <v>91</v>
      </c>
      <c r="D109" s="58" t="s">
        <v>842</v>
      </c>
      <c r="E109" s="141">
        <v>8.25</v>
      </c>
      <c r="F109" s="131"/>
      <c r="G109" s="134">
        <f t="shared" si="1"/>
        <v>1537.8400000000004</v>
      </c>
    </row>
    <row r="110" spans="1:7" ht="15" x14ac:dyDescent="0.25">
      <c r="A110" s="147">
        <v>43755</v>
      </c>
      <c r="B110" s="149">
        <v>43760</v>
      </c>
      <c r="C110" s="58" t="s">
        <v>91</v>
      </c>
      <c r="D110" s="58" t="s">
        <v>842</v>
      </c>
      <c r="E110" s="141">
        <v>6.2</v>
      </c>
      <c r="F110" s="131"/>
      <c r="G110" s="134">
        <f t="shared" si="1"/>
        <v>1531.6400000000003</v>
      </c>
    </row>
    <row r="111" spans="1:7" ht="15" x14ac:dyDescent="0.25">
      <c r="A111" s="147">
        <v>43754</v>
      </c>
      <c r="B111" s="149">
        <v>43760</v>
      </c>
      <c r="C111" s="58" t="s">
        <v>91</v>
      </c>
      <c r="D111" s="58" t="s">
        <v>842</v>
      </c>
      <c r="E111" s="141">
        <v>5.15</v>
      </c>
      <c r="F111" s="131"/>
      <c r="G111" s="134">
        <f t="shared" si="1"/>
        <v>1526.4900000000002</v>
      </c>
    </row>
    <row r="112" spans="1:7" ht="15" x14ac:dyDescent="0.25">
      <c r="A112" s="147">
        <v>43755</v>
      </c>
      <c r="B112" s="149">
        <v>43760</v>
      </c>
      <c r="C112" s="58" t="s">
        <v>91</v>
      </c>
      <c r="D112" s="58" t="s">
        <v>842</v>
      </c>
      <c r="E112" s="141">
        <v>10.050000000000001</v>
      </c>
      <c r="F112" s="131"/>
      <c r="G112" s="134">
        <f t="shared" si="1"/>
        <v>1516.4400000000003</v>
      </c>
    </row>
    <row r="113" spans="1:7" ht="15" x14ac:dyDescent="0.25">
      <c r="A113" s="147">
        <v>43756</v>
      </c>
      <c r="B113" s="149">
        <v>43760</v>
      </c>
      <c r="C113" s="58" t="s">
        <v>847</v>
      </c>
      <c r="D113" s="58" t="s">
        <v>842</v>
      </c>
      <c r="E113" s="141">
        <v>3.7</v>
      </c>
      <c r="F113" s="131"/>
      <c r="G113" s="134">
        <f t="shared" si="1"/>
        <v>1512.7400000000002</v>
      </c>
    </row>
    <row r="114" spans="1:7" ht="15" x14ac:dyDescent="0.25">
      <c r="A114" s="146">
        <v>43756</v>
      </c>
      <c r="B114" s="149">
        <v>43760</v>
      </c>
      <c r="C114" s="58" t="s">
        <v>847</v>
      </c>
      <c r="D114" s="58" t="s">
        <v>842</v>
      </c>
      <c r="E114" s="141">
        <v>8.35</v>
      </c>
      <c r="F114" s="131"/>
      <c r="G114" s="134">
        <f t="shared" si="1"/>
        <v>1504.3900000000003</v>
      </c>
    </row>
    <row r="115" spans="1:7" ht="15" x14ac:dyDescent="0.25">
      <c r="A115" s="146">
        <v>43754</v>
      </c>
      <c r="B115" s="149">
        <v>43760</v>
      </c>
      <c r="C115" s="58" t="s">
        <v>105</v>
      </c>
      <c r="D115" s="58" t="s">
        <v>842</v>
      </c>
      <c r="E115" s="141">
        <v>31.7</v>
      </c>
      <c r="F115" s="131"/>
      <c r="G115" s="134">
        <f t="shared" si="1"/>
        <v>1472.6900000000003</v>
      </c>
    </row>
    <row r="116" spans="1:7" ht="15" x14ac:dyDescent="0.25">
      <c r="A116" s="146">
        <v>43758</v>
      </c>
      <c r="B116" s="149">
        <v>43760</v>
      </c>
      <c r="C116" s="58" t="s">
        <v>105</v>
      </c>
      <c r="D116" s="58" t="s">
        <v>842</v>
      </c>
      <c r="E116" s="141">
        <v>31.7</v>
      </c>
      <c r="F116" s="131"/>
      <c r="G116" s="134">
        <f t="shared" si="1"/>
        <v>1440.9900000000002</v>
      </c>
    </row>
    <row r="117" spans="1:7" ht="15" x14ac:dyDescent="0.25">
      <c r="A117" s="146">
        <v>43754</v>
      </c>
      <c r="B117" s="149">
        <v>43760</v>
      </c>
      <c r="C117" s="58" t="s">
        <v>105</v>
      </c>
      <c r="D117" s="58" t="s">
        <v>842</v>
      </c>
      <c r="E117" s="141">
        <v>4.1399999999999997</v>
      </c>
      <c r="F117" s="131"/>
      <c r="G117" s="134">
        <f t="shared" si="1"/>
        <v>1436.8500000000001</v>
      </c>
    </row>
    <row r="118" spans="1:7" ht="15" x14ac:dyDescent="0.25">
      <c r="A118" s="146">
        <v>43754</v>
      </c>
      <c r="B118" s="149">
        <v>43760</v>
      </c>
      <c r="C118" s="58" t="s">
        <v>105</v>
      </c>
      <c r="D118" s="58" t="s">
        <v>842</v>
      </c>
      <c r="E118" s="141">
        <v>6.93</v>
      </c>
      <c r="F118" s="131"/>
      <c r="G118" s="134">
        <f t="shared" si="1"/>
        <v>1429.92</v>
      </c>
    </row>
    <row r="119" spans="1:7" ht="15" x14ac:dyDescent="0.25">
      <c r="A119" s="146">
        <v>43754</v>
      </c>
      <c r="B119" s="149">
        <v>43760</v>
      </c>
      <c r="C119" s="58" t="s">
        <v>105</v>
      </c>
      <c r="D119" s="58" t="s">
        <v>842</v>
      </c>
      <c r="E119" s="141">
        <v>4.1399999999999997</v>
      </c>
      <c r="F119" s="131"/>
      <c r="G119" s="134">
        <f t="shared" si="1"/>
        <v>1425.78</v>
      </c>
    </row>
    <row r="120" spans="1:7" ht="15" x14ac:dyDescent="0.25">
      <c r="A120" s="146">
        <v>43758</v>
      </c>
      <c r="B120" s="149">
        <v>43760</v>
      </c>
      <c r="C120" s="58" t="s">
        <v>105</v>
      </c>
      <c r="D120" s="58" t="s">
        <v>842</v>
      </c>
      <c r="E120" s="141">
        <v>4.1399999999999997</v>
      </c>
      <c r="F120" s="131"/>
      <c r="G120" s="134">
        <f t="shared" si="1"/>
        <v>1421.6399999999999</v>
      </c>
    </row>
    <row r="121" spans="1:7" ht="15" x14ac:dyDescent="0.25">
      <c r="A121" s="146">
        <v>43758</v>
      </c>
      <c r="B121" s="149">
        <v>43760</v>
      </c>
      <c r="C121" s="58" t="s">
        <v>105</v>
      </c>
      <c r="D121" s="58" t="s">
        <v>842</v>
      </c>
      <c r="E121" s="141">
        <v>6.93</v>
      </c>
      <c r="F121" s="131"/>
      <c r="G121" s="134">
        <f t="shared" si="1"/>
        <v>1414.7099999999998</v>
      </c>
    </row>
    <row r="122" spans="1:7" ht="15" x14ac:dyDescent="0.25">
      <c r="A122" s="146">
        <v>43758</v>
      </c>
      <c r="B122" s="149">
        <v>43760</v>
      </c>
      <c r="C122" s="58" t="s">
        <v>848</v>
      </c>
      <c r="D122" s="58" t="s">
        <v>842</v>
      </c>
      <c r="E122" s="141">
        <v>68.64</v>
      </c>
      <c r="F122" s="131"/>
      <c r="G122" s="134">
        <f t="shared" si="1"/>
        <v>1346.0699999999997</v>
      </c>
    </row>
    <row r="123" spans="1:7" ht="15" x14ac:dyDescent="0.25">
      <c r="A123" s="146">
        <v>43755</v>
      </c>
      <c r="B123" s="149">
        <v>43760</v>
      </c>
      <c r="C123" s="58" t="s">
        <v>130</v>
      </c>
      <c r="D123" s="58" t="s">
        <v>522</v>
      </c>
      <c r="E123" s="141">
        <v>12.4</v>
      </c>
      <c r="F123" s="131"/>
      <c r="G123" s="134">
        <f t="shared" si="1"/>
        <v>1333.6699999999996</v>
      </c>
    </row>
    <row r="124" spans="1:7" ht="15" x14ac:dyDescent="0.25">
      <c r="A124" s="146">
        <v>43759</v>
      </c>
      <c r="B124" s="149">
        <v>43760</v>
      </c>
      <c r="C124" s="58" t="s">
        <v>130</v>
      </c>
      <c r="D124" s="58" t="s">
        <v>522</v>
      </c>
      <c r="E124" s="141">
        <v>4.6500000000000004</v>
      </c>
      <c r="F124" s="131"/>
      <c r="G124" s="134">
        <f t="shared" si="1"/>
        <v>1329.0199999999995</v>
      </c>
    </row>
    <row r="125" spans="1:7" ht="15" x14ac:dyDescent="0.25">
      <c r="A125" s="146">
        <v>43756</v>
      </c>
      <c r="B125" s="149">
        <v>43756</v>
      </c>
      <c r="C125" s="58" t="s">
        <v>849</v>
      </c>
      <c r="D125" s="58" t="s">
        <v>46</v>
      </c>
      <c r="E125" s="141">
        <v>9.5500000000000007</v>
      </c>
      <c r="F125" s="131"/>
      <c r="G125" s="134">
        <f t="shared" si="1"/>
        <v>1319.4699999999996</v>
      </c>
    </row>
    <row r="126" spans="1:7" ht="15" x14ac:dyDescent="0.25">
      <c r="A126" s="146">
        <v>43759</v>
      </c>
      <c r="B126" s="149">
        <v>43760</v>
      </c>
      <c r="C126" s="58" t="s">
        <v>72</v>
      </c>
      <c r="D126" s="58" t="s">
        <v>850</v>
      </c>
      <c r="E126" s="141">
        <v>3.7</v>
      </c>
      <c r="F126" s="131"/>
      <c r="G126" s="134">
        <f t="shared" si="1"/>
        <v>1315.7699999999995</v>
      </c>
    </row>
    <row r="127" spans="1:7" ht="15" x14ac:dyDescent="0.25">
      <c r="A127" s="146">
        <v>43759</v>
      </c>
      <c r="B127" s="149">
        <v>43760</v>
      </c>
      <c r="C127" s="58" t="s">
        <v>107</v>
      </c>
      <c r="D127" s="58" t="s">
        <v>851</v>
      </c>
      <c r="E127" s="141">
        <v>1</v>
      </c>
      <c r="F127" s="131"/>
      <c r="G127" s="134">
        <f t="shared" si="1"/>
        <v>1314.7699999999995</v>
      </c>
    </row>
    <row r="128" spans="1:7" ht="15" x14ac:dyDescent="0.25">
      <c r="A128" s="146">
        <v>43752</v>
      </c>
      <c r="B128" s="149">
        <v>43760</v>
      </c>
      <c r="C128" s="58" t="s">
        <v>130</v>
      </c>
      <c r="D128" s="58" t="s">
        <v>852</v>
      </c>
      <c r="E128" s="141">
        <v>3.25</v>
      </c>
      <c r="F128" s="131"/>
      <c r="G128" s="134">
        <f t="shared" si="1"/>
        <v>1311.5199999999995</v>
      </c>
    </row>
    <row r="129" spans="1:7" ht="15" x14ac:dyDescent="0.25">
      <c r="A129" s="146">
        <v>43754</v>
      </c>
      <c r="B129" s="149">
        <v>43760</v>
      </c>
      <c r="C129" s="58" t="s">
        <v>120</v>
      </c>
      <c r="D129" s="58" t="s">
        <v>853</v>
      </c>
      <c r="E129" s="141">
        <v>3.1</v>
      </c>
      <c r="F129" s="131"/>
      <c r="G129" s="134">
        <f t="shared" si="1"/>
        <v>1308.4199999999996</v>
      </c>
    </row>
    <row r="130" spans="1:7" ht="15" x14ac:dyDescent="0.25">
      <c r="A130" s="146">
        <v>43759</v>
      </c>
      <c r="B130" s="149">
        <v>43760</v>
      </c>
      <c r="C130" s="58" t="s">
        <v>521</v>
      </c>
      <c r="D130" s="58" t="s">
        <v>854</v>
      </c>
      <c r="E130" s="141">
        <v>3.55</v>
      </c>
      <c r="F130" s="131"/>
      <c r="G130" s="134">
        <f t="shared" si="1"/>
        <v>1304.8699999999997</v>
      </c>
    </row>
    <row r="131" spans="1:7" ht="15" x14ac:dyDescent="0.25">
      <c r="A131" s="146">
        <v>43755</v>
      </c>
      <c r="B131" s="149">
        <v>43760</v>
      </c>
      <c r="C131" s="58" t="s">
        <v>855</v>
      </c>
      <c r="D131" s="58" t="s">
        <v>856</v>
      </c>
      <c r="E131" s="141">
        <v>2.8</v>
      </c>
      <c r="F131" s="131"/>
      <c r="G131" s="134">
        <f t="shared" si="1"/>
        <v>1302.0699999999997</v>
      </c>
    </row>
    <row r="132" spans="1:7" ht="15" x14ac:dyDescent="0.25">
      <c r="A132" s="146">
        <v>43759</v>
      </c>
      <c r="B132" s="149">
        <v>43760</v>
      </c>
      <c r="C132" s="58" t="s">
        <v>857</v>
      </c>
      <c r="D132" s="58" t="s">
        <v>858</v>
      </c>
      <c r="E132" s="141">
        <v>2.9</v>
      </c>
      <c r="F132" s="131"/>
      <c r="G132" s="134">
        <f t="shared" si="1"/>
        <v>1299.1699999999996</v>
      </c>
    </row>
    <row r="133" spans="1:7" ht="15" x14ac:dyDescent="0.25">
      <c r="A133" s="146">
        <v>43752</v>
      </c>
      <c r="B133" s="149">
        <v>43760</v>
      </c>
      <c r="C133" s="58" t="s">
        <v>232</v>
      </c>
      <c r="D133" s="58" t="s">
        <v>859</v>
      </c>
      <c r="E133" s="141">
        <v>2</v>
      </c>
      <c r="F133" s="131"/>
      <c r="G133" s="134">
        <f t="shared" si="1"/>
        <v>1297.1699999999996</v>
      </c>
    </row>
    <row r="134" spans="1:7" ht="15" x14ac:dyDescent="0.25">
      <c r="A134" s="146">
        <v>43756</v>
      </c>
      <c r="B134" s="149">
        <v>43760</v>
      </c>
      <c r="C134" s="58" t="s">
        <v>107</v>
      </c>
      <c r="D134" s="58" t="s">
        <v>798</v>
      </c>
      <c r="E134" s="141">
        <v>0.4</v>
      </c>
      <c r="F134" s="131"/>
      <c r="G134" s="134">
        <f t="shared" si="1"/>
        <v>1296.7699999999995</v>
      </c>
    </row>
    <row r="135" spans="1:7" ht="15" x14ac:dyDescent="0.25">
      <c r="A135" s="146">
        <v>43759</v>
      </c>
      <c r="B135" s="149">
        <v>43760</v>
      </c>
      <c r="C135" s="58" t="s">
        <v>253</v>
      </c>
      <c r="D135" s="58" t="s">
        <v>860</v>
      </c>
      <c r="E135" s="141">
        <v>4.3</v>
      </c>
      <c r="F135" s="131"/>
      <c r="G135" s="134">
        <f t="shared" si="1"/>
        <v>1292.4699999999996</v>
      </c>
    </row>
    <row r="136" spans="1:7" ht="15" x14ac:dyDescent="0.25">
      <c r="A136" s="146">
        <v>43752</v>
      </c>
      <c r="B136" s="149">
        <v>43760</v>
      </c>
      <c r="C136" s="58" t="s">
        <v>58</v>
      </c>
      <c r="D136" s="58" t="s">
        <v>859</v>
      </c>
      <c r="E136" s="141">
        <v>0.95</v>
      </c>
      <c r="F136" s="131"/>
      <c r="G136" s="134">
        <f t="shared" si="1"/>
        <v>1291.5199999999995</v>
      </c>
    </row>
    <row r="137" spans="1:7" ht="15" x14ac:dyDescent="0.25">
      <c r="A137" s="146">
        <v>43753</v>
      </c>
      <c r="B137" s="149">
        <v>43760</v>
      </c>
      <c r="C137" s="58" t="s">
        <v>72</v>
      </c>
      <c r="D137" s="58" t="s">
        <v>861</v>
      </c>
      <c r="E137" s="141">
        <v>7.05</v>
      </c>
      <c r="F137" s="131"/>
      <c r="G137" s="134">
        <f t="shared" si="1"/>
        <v>1284.4699999999996</v>
      </c>
    </row>
    <row r="138" spans="1:7" ht="15" x14ac:dyDescent="0.25">
      <c r="A138" s="146">
        <v>43759</v>
      </c>
      <c r="B138" s="149">
        <v>43756</v>
      </c>
      <c r="C138" s="58" t="s">
        <v>847</v>
      </c>
      <c r="D138" s="58" t="s">
        <v>862</v>
      </c>
      <c r="E138" s="141">
        <v>3.95</v>
      </c>
      <c r="F138" s="131"/>
      <c r="G138" s="134">
        <f t="shared" si="1"/>
        <v>1280.5199999999995</v>
      </c>
    </row>
    <row r="139" spans="1:7" ht="15" x14ac:dyDescent="0.25">
      <c r="A139" s="146">
        <v>43759</v>
      </c>
      <c r="B139" s="149">
        <v>43760</v>
      </c>
      <c r="C139" s="58" t="s">
        <v>847</v>
      </c>
      <c r="D139" s="58" t="s">
        <v>862</v>
      </c>
      <c r="E139" s="141">
        <v>2.25</v>
      </c>
      <c r="F139" s="131"/>
      <c r="G139" s="134">
        <f t="shared" si="1"/>
        <v>1278.2699999999995</v>
      </c>
    </row>
    <row r="140" spans="1:7" ht="15" x14ac:dyDescent="0.25">
      <c r="A140" s="146">
        <v>43756</v>
      </c>
      <c r="B140" s="149">
        <v>43760</v>
      </c>
      <c r="C140" s="58" t="s">
        <v>863</v>
      </c>
      <c r="D140" s="58" t="s">
        <v>864</v>
      </c>
      <c r="E140" s="141">
        <v>10</v>
      </c>
      <c r="F140" s="131"/>
      <c r="G140" s="134">
        <f t="shared" si="1"/>
        <v>1268.2699999999995</v>
      </c>
    </row>
    <row r="141" spans="1:7" ht="15" x14ac:dyDescent="0.25">
      <c r="A141" s="146">
        <v>43755</v>
      </c>
      <c r="B141" s="149">
        <v>43760</v>
      </c>
      <c r="C141" s="58" t="s">
        <v>863</v>
      </c>
      <c r="D141" s="58" t="s">
        <v>864</v>
      </c>
      <c r="E141" s="141">
        <v>21.2</v>
      </c>
      <c r="F141" s="131"/>
      <c r="G141" s="134">
        <f>G140-E141</f>
        <v>1247.0699999999995</v>
      </c>
    </row>
    <row r="142" spans="1:7" ht="15" x14ac:dyDescent="0.25">
      <c r="A142" s="146">
        <v>43755</v>
      </c>
      <c r="B142" s="149">
        <v>43760</v>
      </c>
      <c r="C142" s="58" t="s">
        <v>865</v>
      </c>
      <c r="D142" s="58" t="s">
        <v>866</v>
      </c>
      <c r="E142" s="141">
        <v>24.38</v>
      </c>
      <c r="F142" s="131"/>
      <c r="G142" s="134">
        <f>G141-E142</f>
        <v>1222.6899999999994</v>
      </c>
    </row>
    <row r="143" spans="1:7" ht="15" x14ac:dyDescent="0.25">
      <c r="A143" s="146">
        <v>43757</v>
      </c>
      <c r="B143" s="149">
        <v>43760</v>
      </c>
      <c r="C143" s="58" t="s">
        <v>60</v>
      </c>
      <c r="D143" s="58" t="s">
        <v>867</v>
      </c>
      <c r="E143" s="141">
        <v>37.5</v>
      </c>
      <c r="F143" s="131"/>
      <c r="G143" s="134">
        <f t="shared" ref="G143:G179" si="2">G142-E143</f>
        <v>1185.1899999999994</v>
      </c>
    </row>
    <row r="144" spans="1:7" ht="15" x14ac:dyDescent="0.25">
      <c r="A144" s="146">
        <v>43757</v>
      </c>
      <c r="B144" s="149">
        <v>43760</v>
      </c>
      <c r="C144" s="58" t="s">
        <v>848</v>
      </c>
      <c r="D144" s="58" t="s">
        <v>867</v>
      </c>
      <c r="E144" s="141">
        <v>1.44</v>
      </c>
      <c r="F144" s="131"/>
      <c r="G144" s="134">
        <f t="shared" si="2"/>
        <v>1183.7499999999993</v>
      </c>
    </row>
    <row r="145" spans="1:7" ht="15" x14ac:dyDescent="0.25">
      <c r="A145" s="146">
        <v>43755</v>
      </c>
      <c r="B145" s="149">
        <v>43760</v>
      </c>
      <c r="C145" s="58" t="s">
        <v>60</v>
      </c>
      <c r="D145" s="58" t="s">
        <v>867</v>
      </c>
      <c r="E145" s="141">
        <v>6.93</v>
      </c>
      <c r="F145" s="131"/>
      <c r="G145" s="134">
        <f t="shared" si="2"/>
        <v>1176.8199999999993</v>
      </c>
    </row>
    <row r="146" spans="1:7" ht="15" x14ac:dyDescent="0.25">
      <c r="A146" s="146">
        <v>43755</v>
      </c>
      <c r="B146" s="149">
        <v>43760</v>
      </c>
      <c r="C146" s="58" t="s">
        <v>60</v>
      </c>
      <c r="D146" s="58" t="s">
        <v>867</v>
      </c>
      <c r="E146" s="141">
        <v>4.1399999999999997</v>
      </c>
      <c r="F146" s="131"/>
      <c r="G146" s="134">
        <f t="shared" si="2"/>
        <v>1172.6799999999992</v>
      </c>
    </row>
    <row r="147" spans="1:7" ht="15" x14ac:dyDescent="0.25">
      <c r="A147" s="146">
        <v>43755</v>
      </c>
      <c r="B147" s="149">
        <v>43760</v>
      </c>
      <c r="C147" s="58" t="s">
        <v>60</v>
      </c>
      <c r="D147" s="58" t="s">
        <v>867</v>
      </c>
      <c r="E147" s="141">
        <v>31.7</v>
      </c>
      <c r="F147" s="131"/>
      <c r="G147" s="134">
        <f t="shared" si="2"/>
        <v>1140.9799999999991</v>
      </c>
    </row>
    <row r="148" spans="1:7" ht="15" x14ac:dyDescent="0.25">
      <c r="A148" s="146">
        <v>43755</v>
      </c>
      <c r="B148" s="149">
        <v>43760</v>
      </c>
      <c r="C148" s="58" t="s">
        <v>848</v>
      </c>
      <c r="D148" s="58" t="s">
        <v>868</v>
      </c>
      <c r="E148" s="141">
        <v>41.44</v>
      </c>
      <c r="F148" s="131"/>
      <c r="G148" s="134">
        <f t="shared" si="2"/>
        <v>1099.5399999999991</v>
      </c>
    </row>
    <row r="149" spans="1:7" ht="15" x14ac:dyDescent="0.25">
      <c r="A149" s="146">
        <v>43749</v>
      </c>
      <c r="B149" s="149">
        <v>43760</v>
      </c>
      <c r="C149" s="58" t="s">
        <v>83</v>
      </c>
      <c r="D149" s="58" t="s">
        <v>869</v>
      </c>
      <c r="E149" s="141">
        <v>4</v>
      </c>
      <c r="F149" s="131"/>
      <c r="G149" s="134">
        <f t="shared" si="2"/>
        <v>1095.5399999999991</v>
      </c>
    </row>
    <row r="150" spans="1:7" ht="15" x14ac:dyDescent="0.25">
      <c r="A150" s="146">
        <v>43760</v>
      </c>
      <c r="B150" s="149">
        <v>43760</v>
      </c>
      <c r="C150" s="58" t="s">
        <v>435</v>
      </c>
      <c r="D150" s="58" t="s">
        <v>824</v>
      </c>
      <c r="E150" s="141">
        <v>7.15</v>
      </c>
      <c r="F150" s="131"/>
      <c r="G150" s="134">
        <f t="shared" si="2"/>
        <v>1088.389999999999</v>
      </c>
    </row>
    <row r="151" spans="1:7" ht="15" x14ac:dyDescent="0.25">
      <c r="A151" s="146">
        <v>43760</v>
      </c>
      <c r="B151" s="149">
        <v>43760</v>
      </c>
      <c r="C151" s="58" t="s">
        <v>870</v>
      </c>
      <c r="D151" s="58" t="s">
        <v>871</v>
      </c>
      <c r="E151" s="141">
        <v>3.15</v>
      </c>
      <c r="F151" s="131"/>
      <c r="G151" s="134">
        <f t="shared" si="2"/>
        <v>1085.2399999999989</v>
      </c>
    </row>
    <row r="152" spans="1:7" ht="15" x14ac:dyDescent="0.25">
      <c r="A152" s="146">
        <v>43755</v>
      </c>
      <c r="B152" s="149">
        <v>43760</v>
      </c>
      <c r="C152" s="58" t="s">
        <v>872</v>
      </c>
      <c r="D152" s="58" t="s">
        <v>873</v>
      </c>
      <c r="E152" s="141">
        <v>51.2</v>
      </c>
      <c r="F152" s="131"/>
      <c r="G152" s="134">
        <f t="shared" si="2"/>
        <v>1034.0399999999988</v>
      </c>
    </row>
    <row r="153" spans="1:7" ht="15" x14ac:dyDescent="0.25">
      <c r="A153" s="146">
        <v>43756</v>
      </c>
      <c r="B153" s="149">
        <v>43760</v>
      </c>
      <c r="C153" s="58" t="s">
        <v>875</v>
      </c>
      <c r="D153" s="58" t="s">
        <v>874</v>
      </c>
      <c r="E153" s="141">
        <v>8.4</v>
      </c>
      <c r="F153" s="131"/>
      <c r="G153" s="134">
        <f t="shared" si="2"/>
        <v>1025.6399999999987</v>
      </c>
    </row>
    <row r="154" spans="1:7" ht="15" x14ac:dyDescent="0.25">
      <c r="A154" s="146">
        <v>43756</v>
      </c>
      <c r="B154" s="146">
        <v>43760</v>
      </c>
      <c r="C154" s="58" t="s">
        <v>876</v>
      </c>
      <c r="D154" s="58" t="s">
        <v>877</v>
      </c>
      <c r="E154" s="141">
        <v>3.76</v>
      </c>
      <c r="F154" s="131"/>
      <c r="G154" s="134">
        <f t="shared" si="2"/>
        <v>1021.8799999999987</v>
      </c>
    </row>
    <row r="155" spans="1:7" ht="15" x14ac:dyDescent="0.25">
      <c r="A155" s="146">
        <v>43756</v>
      </c>
      <c r="B155" s="146">
        <v>43761</v>
      </c>
      <c r="C155" s="58" t="s">
        <v>878</v>
      </c>
      <c r="D155" s="58" t="s">
        <v>874</v>
      </c>
      <c r="E155" s="141">
        <v>14.9</v>
      </c>
      <c r="F155" s="131"/>
      <c r="G155" s="134">
        <f t="shared" si="2"/>
        <v>1006.9799999999988</v>
      </c>
    </row>
    <row r="156" spans="1:7" ht="15" x14ac:dyDescent="0.25">
      <c r="A156" s="146">
        <v>43757</v>
      </c>
      <c r="B156" s="146">
        <v>43761</v>
      </c>
      <c r="C156" s="58" t="s">
        <v>878</v>
      </c>
      <c r="D156" s="58" t="s">
        <v>874</v>
      </c>
      <c r="E156" s="141">
        <v>27.9</v>
      </c>
      <c r="F156" s="131"/>
      <c r="G156" s="134">
        <f t="shared" si="2"/>
        <v>979.07999999999879</v>
      </c>
    </row>
    <row r="157" spans="1:7" ht="15" x14ac:dyDescent="0.25">
      <c r="A157" s="146">
        <v>43758</v>
      </c>
      <c r="B157" s="146">
        <v>43761</v>
      </c>
      <c r="C157" s="58" t="s">
        <v>878</v>
      </c>
      <c r="D157" s="58" t="s">
        <v>874</v>
      </c>
      <c r="E157" s="141">
        <v>1.9</v>
      </c>
      <c r="F157" s="131"/>
      <c r="G157" s="134">
        <f t="shared" si="2"/>
        <v>977.17999999999881</v>
      </c>
    </row>
    <row r="158" spans="1:7" ht="15" x14ac:dyDescent="0.25">
      <c r="A158" s="146">
        <v>43751</v>
      </c>
      <c r="B158" s="146">
        <v>43761</v>
      </c>
      <c r="C158" s="58" t="s">
        <v>60</v>
      </c>
      <c r="D158" s="58" t="s">
        <v>842</v>
      </c>
      <c r="E158" s="141">
        <v>33.200000000000003</v>
      </c>
      <c r="F158" s="131"/>
      <c r="G158" s="134">
        <f t="shared" si="2"/>
        <v>943.97999999999877</v>
      </c>
    </row>
    <row r="159" spans="1:7" ht="15" x14ac:dyDescent="0.25">
      <c r="A159" s="146">
        <v>43754</v>
      </c>
      <c r="B159" s="146">
        <v>43761</v>
      </c>
      <c r="C159" s="58" t="s">
        <v>60</v>
      </c>
      <c r="D159" s="58" t="s">
        <v>842</v>
      </c>
      <c r="E159" s="141">
        <v>31.7</v>
      </c>
      <c r="F159" s="131"/>
      <c r="G159" s="134">
        <f t="shared" si="2"/>
        <v>912.27999999999872</v>
      </c>
    </row>
    <row r="160" spans="1:7" ht="15" x14ac:dyDescent="0.25">
      <c r="A160" s="146">
        <v>43751</v>
      </c>
      <c r="B160" s="146">
        <v>43761</v>
      </c>
      <c r="C160" s="58" t="s">
        <v>60</v>
      </c>
      <c r="D160" s="58" t="s">
        <v>842</v>
      </c>
      <c r="E160" s="141">
        <v>4.7</v>
      </c>
      <c r="F160" s="131"/>
      <c r="G160" s="134">
        <f t="shared" si="2"/>
        <v>907.57999999999868</v>
      </c>
    </row>
    <row r="161" spans="1:7" ht="15" x14ac:dyDescent="0.25">
      <c r="A161" s="146">
        <v>43753</v>
      </c>
      <c r="B161" s="146">
        <v>43761</v>
      </c>
      <c r="C161" s="58" t="s">
        <v>879</v>
      </c>
      <c r="D161" s="58" t="s">
        <v>842</v>
      </c>
      <c r="E161" s="141">
        <v>1.42</v>
      </c>
      <c r="F161" s="131"/>
      <c r="G161" s="134">
        <f t="shared" si="2"/>
        <v>906.15999999999872</v>
      </c>
    </row>
    <row r="162" spans="1:7" ht="15" x14ac:dyDescent="0.25">
      <c r="A162" s="146">
        <v>43753</v>
      </c>
      <c r="B162" s="146">
        <v>43761</v>
      </c>
      <c r="C162" s="58" t="s">
        <v>879</v>
      </c>
      <c r="D162" s="58" t="s">
        <v>842</v>
      </c>
      <c r="E162" s="141">
        <v>1.42</v>
      </c>
      <c r="F162" s="131"/>
      <c r="G162" s="134">
        <f t="shared" si="2"/>
        <v>904.73999999999876</v>
      </c>
    </row>
    <row r="163" spans="1:7" ht="15" x14ac:dyDescent="0.25">
      <c r="A163" s="146">
        <v>43754</v>
      </c>
      <c r="B163" s="146">
        <v>43761</v>
      </c>
      <c r="C163" s="58" t="s">
        <v>880</v>
      </c>
      <c r="D163" s="58" t="s">
        <v>842</v>
      </c>
      <c r="E163" s="141">
        <v>6.93</v>
      </c>
      <c r="F163" s="131"/>
      <c r="G163" s="134">
        <f t="shared" si="2"/>
        <v>897.80999999999881</v>
      </c>
    </row>
    <row r="164" spans="1:7" ht="15" x14ac:dyDescent="0.25">
      <c r="A164" s="146">
        <v>43754</v>
      </c>
      <c r="B164" s="146">
        <v>43761</v>
      </c>
      <c r="C164" s="58" t="s">
        <v>880</v>
      </c>
      <c r="D164" s="58" t="s">
        <v>842</v>
      </c>
      <c r="E164" s="141">
        <v>4.1399999999999997</v>
      </c>
      <c r="F164" s="131"/>
      <c r="G164" s="134">
        <f t="shared" si="2"/>
        <v>893.66999999999882</v>
      </c>
    </row>
    <row r="165" spans="1:7" ht="15" x14ac:dyDescent="0.25">
      <c r="A165" s="146">
        <v>43751</v>
      </c>
      <c r="B165" s="146">
        <v>43761</v>
      </c>
      <c r="C165" s="62" t="s">
        <v>881</v>
      </c>
      <c r="D165" s="58" t="s">
        <v>842</v>
      </c>
      <c r="E165" s="150">
        <v>20</v>
      </c>
      <c r="F165" s="131"/>
      <c r="G165" s="134">
        <f t="shared" si="2"/>
        <v>873.66999999999882</v>
      </c>
    </row>
    <row r="166" spans="1:7" ht="15" x14ac:dyDescent="0.25">
      <c r="A166" s="146">
        <v>43754</v>
      </c>
      <c r="B166" s="146">
        <v>43761</v>
      </c>
      <c r="C166" s="62" t="s">
        <v>848</v>
      </c>
      <c r="D166" s="58" t="s">
        <v>842</v>
      </c>
      <c r="E166" s="150">
        <v>22.16</v>
      </c>
      <c r="F166" s="131"/>
      <c r="G166" s="134">
        <f t="shared" si="2"/>
        <v>851.50999999999885</v>
      </c>
    </row>
    <row r="167" spans="1:7" ht="15" x14ac:dyDescent="0.25">
      <c r="A167" s="146">
        <v>43751</v>
      </c>
      <c r="B167" s="146">
        <v>43761</v>
      </c>
      <c r="C167" s="62" t="s">
        <v>882</v>
      </c>
      <c r="D167" s="58" t="s">
        <v>842</v>
      </c>
      <c r="E167" s="150">
        <v>7.26</v>
      </c>
      <c r="F167" s="131"/>
      <c r="G167" s="134">
        <f t="shared" si="2"/>
        <v>844.24999999999886</v>
      </c>
    </row>
    <row r="168" spans="1:7" ht="15" x14ac:dyDescent="0.25">
      <c r="A168" s="146">
        <v>43753</v>
      </c>
      <c r="B168" s="146">
        <v>43761</v>
      </c>
      <c r="C168" s="62" t="s">
        <v>883</v>
      </c>
      <c r="D168" s="58" t="s">
        <v>842</v>
      </c>
      <c r="E168" s="150">
        <v>64</v>
      </c>
      <c r="F168" s="131"/>
      <c r="G168" s="134">
        <f t="shared" si="2"/>
        <v>780.24999999999886</v>
      </c>
    </row>
    <row r="169" spans="1:7" ht="15" x14ac:dyDescent="0.25">
      <c r="A169" s="146">
        <v>43753</v>
      </c>
      <c r="B169" s="146">
        <v>43761</v>
      </c>
      <c r="C169" s="62" t="s">
        <v>884</v>
      </c>
      <c r="D169" s="58" t="s">
        <v>842</v>
      </c>
      <c r="E169" s="150">
        <v>1.5</v>
      </c>
      <c r="F169" s="131"/>
      <c r="G169" s="134">
        <f t="shared" si="2"/>
        <v>778.74999999999886</v>
      </c>
    </row>
    <row r="170" spans="1:7" ht="15" x14ac:dyDescent="0.25">
      <c r="A170" s="146">
        <v>43753</v>
      </c>
      <c r="B170" s="146">
        <v>43761</v>
      </c>
      <c r="C170" s="62" t="s">
        <v>884</v>
      </c>
      <c r="D170" s="58" t="s">
        <v>842</v>
      </c>
      <c r="E170" s="150">
        <v>2.4</v>
      </c>
      <c r="F170" s="131"/>
      <c r="G170" s="134">
        <f t="shared" si="2"/>
        <v>776.34999999999889</v>
      </c>
    </row>
    <row r="171" spans="1:7" ht="15" x14ac:dyDescent="0.25">
      <c r="A171" s="146">
        <v>43753</v>
      </c>
      <c r="B171" s="146">
        <v>43761</v>
      </c>
      <c r="C171" s="62" t="s">
        <v>885</v>
      </c>
      <c r="D171" s="58" t="s">
        <v>842</v>
      </c>
      <c r="E171" s="150">
        <v>5.6</v>
      </c>
      <c r="F171" s="131"/>
      <c r="G171" s="134">
        <f t="shared" si="2"/>
        <v>770.74999999999886</v>
      </c>
    </row>
    <row r="172" spans="1:7" ht="15" x14ac:dyDescent="0.25">
      <c r="A172" s="146">
        <v>43755</v>
      </c>
      <c r="B172" s="146">
        <v>43761</v>
      </c>
      <c r="C172" s="62" t="s">
        <v>886</v>
      </c>
      <c r="D172" s="62" t="s">
        <v>869</v>
      </c>
      <c r="E172" s="150">
        <v>0.6</v>
      </c>
      <c r="F172" s="131"/>
      <c r="G172" s="134">
        <f t="shared" si="2"/>
        <v>770.14999999999884</v>
      </c>
    </row>
    <row r="173" spans="1:7" ht="15" x14ac:dyDescent="0.25">
      <c r="A173" s="146">
        <v>43760</v>
      </c>
      <c r="B173" s="146">
        <v>43761</v>
      </c>
      <c r="C173" s="62" t="s">
        <v>130</v>
      </c>
      <c r="D173" s="62" t="s">
        <v>887</v>
      </c>
      <c r="E173" s="150">
        <v>2.5499999999999998</v>
      </c>
      <c r="F173" s="131"/>
      <c r="G173" s="134">
        <f t="shared" si="2"/>
        <v>767.59999999999889</v>
      </c>
    </row>
    <row r="174" spans="1:7" ht="15" x14ac:dyDescent="0.25">
      <c r="A174" s="146">
        <v>43760</v>
      </c>
      <c r="B174" s="146">
        <v>43761</v>
      </c>
      <c r="C174" s="62" t="s">
        <v>888</v>
      </c>
      <c r="D174" s="62" t="s">
        <v>889</v>
      </c>
      <c r="E174" s="150">
        <v>2.35</v>
      </c>
      <c r="F174" s="131"/>
      <c r="G174" s="134">
        <f t="shared" si="2"/>
        <v>765.24999999999886</v>
      </c>
    </row>
    <row r="175" spans="1:7" ht="15" x14ac:dyDescent="0.25">
      <c r="A175" s="146">
        <v>43746</v>
      </c>
      <c r="B175" s="146">
        <v>43761</v>
      </c>
      <c r="C175" s="62" t="s">
        <v>169</v>
      </c>
      <c r="D175" s="62" t="s">
        <v>890</v>
      </c>
      <c r="E175" s="150">
        <v>7.95</v>
      </c>
      <c r="F175" s="131"/>
      <c r="G175" s="134">
        <f t="shared" si="2"/>
        <v>757.29999999999882</v>
      </c>
    </row>
    <row r="176" spans="1:7" ht="15" x14ac:dyDescent="0.25">
      <c r="A176" s="146">
        <v>43747</v>
      </c>
      <c r="B176" s="146">
        <v>43761</v>
      </c>
      <c r="C176" s="62" t="s">
        <v>891</v>
      </c>
      <c r="D176" s="62" t="s">
        <v>892</v>
      </c>
      <c r="E176" s="150">
        <v>5.7</v>
      </c>
      <c r="F176" s="131"/>
      <c r="G176" s="134">
        <f t="shared" si="2"/>
        <v>751.59999999999877</v>
      </c>
    </row>
    <row r="177" spans="1:7" ht="15" x14ac:dyDescent="0.25">
      <c r="A177" s="146">
        <v>43755</v>
      </c>
      <c r="B177" s="146">
        <v>43761</v>
      </c>
      <c r="C177" s="62" t="s">
        <v>893</v>
      </c>
      <c r="D177" s="62" t="s">
        <v>894</v>
      </c>
      <c r="E177" s="150">
        <v>5.38</v>
      </c>
      <c r="F177" s="131"/>
      <c r="G177" s="134">
        <f t="shared" si="2"/>
        <v>746.21999999999878</v>
      </c>
    </row>
    <row r="178" spans="1:7" ht="15" x14ac:dyDescent="0.25">
      <c r="A178" s="146">
        <v>43756</v>
      </c>
      <c r="B178" s="146">
        <v>43761</v>
      </c>
      <c r="C178" s="62" t="s">
        <v>895</v>
      </c>
      <c r="D178" s="62" t="s">
        <v>896</v>
      </c>
      <c r="E178" s="150">
        <v>2.25</v>
      </c>
      <c r="F178" s="131"/>
      <c r="G178" s="134">
        <f t="shared" si="2"/>
        <v>743.96999999999878</v>
      </c>
    </row>
    <row r="179" spans="1:7" ht="15.75" thickBot="1" x14ac:dyDescent="0.3">
      <c r="A179" s="146">
        <v>43761</v>
      </c>
      <c r="B179" s="146">
        <v>43761</v>
      </c>
      <c r="C179" s="62" t="s">
        <v>265</v>
      </c>
      <c r="D179" s="58" t="s">
        <v>842</v>
      </c>
      <c r="E179" s="150">
        <v>58.02</v>
      </c>
      <c r="F179" s="131"/>
      <c r="G179" s="134">
        <f t="shared" si="2"/>
        <v>685.94999999999879</v>
      </c>
    </row>
    <row r="180" spans="1:7" ht="15.75" thickBot="1" x14ac:dyDescent="0.3">
      <c r="A180" s="148"/>
      <c r="B180" s="149"/>
      <c r="C180" s="264" t="s">
        <v>748</v>
      </c>
      <c r="D180" s="266"/>
      <c r="E180" s="151">
        <f>SUM(E6:E179)</f>
        <v>1938.7600000000029</v>
      </c>
      <c r="F180" s="125"/>
      <c r="G180" s="134"/>
    </row>
    <row r="199" spans="1:7" x14ac:dyDescent="0.2">
      <c r="A199" s="60"/>
      <c r="B199" s="60"/>
      <c r="C199" s="60"/>
      <c r="D199" s="60"/>
      <c r="E199" s="60"/>
      <c r="F199" s="60"/>
      <c r="G199" s="60"/>
    </row>
    <row r="200" spans="1:7" x14ac:dyDescent="0.2">
      <c r="A200" s="60"/>
      <c r="B200" s="60"/>
      <c r="C200" s="60"/>
      <c r="D200" s="60"/>
      <c r="E200" s="60"/>
      <c r="F200" s="60"/>
      <c r="G200" s="60"/>
    </row>
  </sheetData>
  <mergeCells count="2">
    <mergeCell ref="B1:C1"/>
    <mergeCell ref="C180:D180"/>
  </mergeCells>
  <pageMargins left="0.7" right="0.7" top="0.75" bottom="0.75" header="0.3" footer="0.3"/>
  <pageSetup paperSize="9" orientation="landscape" r:id="rId1"/>
  <rowBreaks count="1" manualBreakCount="1">
    <brk id="189" max="16383" man="1"/>
  </rowBreaks>
  <colBreaks count="1" manualBreakCount="1">
    <brk id="9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78"/>
  <sheetViews>
    <sheetView topLeftCell="A241" workbookViewId="0">
      <selection activeCell="D241" sqref="D1:D1048576"/>
    </sheetView>
  </sheetViews>
  <sheetFormatPr baseColWidth="10" defaultRowHeight="14.25" x14ac:dyDescent="0.2"/>
  <cols>
    <col min="1" max="1" width="11.125" customWidth="1"/>
    <col min="2" max="2" width="10.625" customWidth="1"/>
    <col min="3" max="3" width="24.125" customWidth="1"/>
    <col min="4" max="4" width="27" customWidth="1"/>
    <col min="5" max="5" width="9.375" customWidth="1"/>
    <col min="6" max="6" width="7.375" customWidth="1"/>
    <col min="7" max="7" width="9.75" customWidth="1"/>
    <col min="10" max="10" width="21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796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60"/>
      <c r="B4" s="57"/>
      <c r="C4" s="58" t="s">
        <v>779</v>
      </c>
      <c r="D4" s="60"/>
      <c r="E4" s="60"/>
      <c r="F4" s="60"/>
      <c r="G4" s="134">
        <f>'LIQUIDACIÓN 19'!G179</f>
        <v>685.94999999999879</v>
      </c>
    </row>
    <row r="5" spans="1:7" ht="15" x14ac:dyDescent="0.25">
      <c r="A5" s="58"/>
      <c r="B5" s="57"/>
      <c r="C5" s="58" t="s">
        <v>939</v>
      </c>
      <c r="D5" s="58"/>
      <c r="E5" s="96"/>
      <c r="F5" s="126"/>
      <c r="G5" s="133">
        <v>2000</v>
      </c>
    </row>
    <row r="6" spans="1:7" ht="15" x14ac:dyDescent="0.25">
      <c r="A6" s="68">
        <v>43765</v>
      </c>
      <c r="B6" s="68">
        <v>43765</v>
      </c>
      <c r="C6" s="58" t="s">
        <v>78</v>
      </c>
      <c r="D6" s="58" t="s">
        <v>897</v>
      </c>
      <c r="E6" s="141">
        <v>1.4</v>
      </c>
      <c r="F6" s="58"/>
      <c r="G6" s="134">
        <f>G4+G5-E6</f>
        <v>2684.5499999999988</v>
      </c>
    </row>
    <row r="7" spans="1:7" ht="15" x14ac:dyDescent="0.25">
      <c r="A7" s="68">
        <v>43764</v>
      </c>
      <c r="B7" s="68">
        <v>43765</v>
      </c>
      <c r="C7" s="58" t="s">
        <v>898</v>
      </c>
      <c r="D7" s="58" t="s">
        <v>899</v>
      </c>
      <c r="E7" s="141">
        <v>2</v>
      </c>
      <c r="F7" s="58"/>
      <c r="G7" s="134">
        <f>G6-E7</f>
        <v>2682.5499999999988</v>
      </c>
    </row>
    <row r="8" spans="1:7" ht="15" x14ac:dyDescent="0.25">
      <c r="A8" s="68">
        <v>43764</v>
      </c>
      <c r="B8" s="68">
        <v>43765</v>
      </c>
      <c r="C8" s="58" t="s">
        <v>900</v>
      </c>
      <c r="D8" s="58" t="s">
        <v>901</v>
      </c>
      <c r="E8" s="141">
        <v>5.35</v>
      </c>
      <c r="F8" s="58"/>
      <c r="G8" s="134">
        <f>G7-E8</f>
        <v>2677.1999999999989</v>
      </c>
    </row>
    <row r="9" spans="1:7" ht="15" x14ac:dyDescent="0.25">
      <c r="A9" s="68">
        <v>43764</v>
      </c>
      <c r="B9" s="68">
        <v>43765</v>
      </c>
      <c r="C9" s="58" t="s">
        <v>902</v>
      </c>
      <c r="D9" s="58" t="s">
        <v>903</v>
      </c>
      <c r="E9" s="141">
        <v>0.9</v>
      </c>
      <c r="F9" s="58"/>
      <c r="G9" s="134">
        <f>G8-E9</f>
        <v>2676.2999999999988</v>
      </c>
    </row>
    <row r="10" spans="1:7" ht="15" x14ac:dyDescent="0.25">
      <c r="A10" s="68">
        <v>43756</v>
      </c>
      <c r="B10" s="68">
        <v>43765</v>
      </c>
      <c r="C10" s="58" t="s">
        <v>905</v>
      </c>
      <c r="D10" s="58" t="s">
        <v>904</v>
      </c>
      <c r="E10" s="141">
        <v>1.85</v>
      </c>
      <c r="F10" s="58"/>
      <c r="G10" s="134">
        <f t="shared" ref="G10:G74" si="0">G9-E10</f>
        <v>2674.4499999999989</v>
      </c>
    </row>
    <row r="11" spans="1:7" ht="15" x14ac:dyDescent="0.25">
      <c r="A11" s="68">
        <v>43765</v>
      </c>
      <c r="B11" s="68">
        <v>43765</v>
      </c>
      <c r="C11" s="58" t="s">
        <v>122</v>
      </c>
      <c r="D11" s="58" t="s">
        <v>904</v>
      </c>
      <c r="E11" s="141">
        <v>1.9</v>
      </c>
      <c r="F11" s="58"/>
      <c r="G11" s="134">
        <f t="shared" si="0"/>
        <v>2672.5499999999988</v>
      </c>
    </row>
    <row r="12" spans="1:7" ht="15" x14ac:dyDescent="0.25">
      <c r="A12" s="68">
        <v>43764</v>
      </c>
      <c r="B12" s="68">
        <v>43765</v>
      </c>
      <c r="C12" s="58" t="s">
        <v>203</v>
      </c>
      <c r="D12" s="58" t="s">
        <v>906</v>
      </c>
      <c r="E12" s="141">
        <v>2.15</v>
      </c>
      <c r="F12" s="58"/>
      <c r="G12" s="134">
        <f t="shared" si="0"/>
        <v>2670.3999999999987</v>
      </c>
    </row>
    <row r="13" spans="1:7" ht="15" x14ac:dyDescent="0.25">
      <c r="A13" s="68">
        <v>43763</v>
      </c>
      <c r="B13" s="68">
        <v>43765</v>
      </c>
      <c r="C13" s="58" t="s">
        <v>118</v>
      </c>
      <c r="D13" s="58" t="s">
        <v>907</v>
      </c>
      <c r="E13" s="141">
        <v>3.7</v>
      </c>
      <c r="F13" s="58"/>
      <c r="G13" s="134">
        <f t="shared" si="0"/>
        <v>2666.6999999999989</v>
      </c>
    </row>
    <row r="14" spans="1:7" ht="15" x14ac:dyDescent="0.25">
      <c r="A14" s="68">
        <v>43757</v>
      </c>
      <c r="B14" s="68">
        <v>43765</v>
      </c>
      <c r="C14" s="58" t="s">
        <v>56</v>
      </c>
      <c r="D14" s="58" t="s">
        <v>908</v>
      </c>
      <c r="E14" s="141">
        <v>1.95</v>
      </c>
      <c r="F14" s="58"/>
      <c r="G14" s="134">
        <f t="shared" si="0"/>
        <v>2664.7499999999991</v>
      </c>
    </row>
    <row r="15" spans="1:7" ht="15" x14ac:dyDescent="0.25">
      <c r="A15" s="68">
        <v>43758</v>
      </c>
      <c r="B15" s="68">
        <v>43765</v>
      </c>
      <c r="C15" s="58" t="s">
        <v>909</v>
      </c>
      <c r="D15" s="58" t="s">
        <v>910</v>
      </c>
      <c r="E15" s="141">
        <v>2</v>
      </c>
      <c r="F15" s="58"/>
      <c r="G15" s="134">
        <f t="shared" si="0"/>
        <v>2662.7499999999991</v>
      </c>
    </row>
    <row r="16" spans="1:7" ht="15" x14ac:dyDescent="0.25">
      <c r="A16" s="68">
        <v>43756</v>
      </c>
      <c r="B16" s="68">
        <v>43765</v>
      </c>
      <c r="C16" s="58" t="s">
        <v>902</v>
      </c>
      <c r="D16" s="58" t="s">
        <v>911</v>
      </c>
      <c r="E16" s="141">
        <v>1</v>
      </c>
      <c r="F16" s="58"/>
      <c r="G16" s="134">
        <f t="shared" si="0"/>
        <v>2661.7499999999991</v>
      </c>
    </row>
    <row r="17" spans="1:7" ht="15" x14ac:dyDescent="0.25">
      <c r="A17" s="68">
        <v>43758</v>
      </c>
      <c r="B17" s="68">
        <v>43765</v>
      </c>
      <c r="C17" s="58" t="s">
        <v>913</v>
      </c>
      <c r="D17" s="58" t="s">
        <v>912</v>
      </c>
      <c r="E17" s="141">
        <v>3.6</v>
      </c>
      <c r="F17" s="58"/>
      <c r="G17" s="134">
        <f t="shared" si="0"/>
        <v>2658.1499999999992</v>
      </c>
    </row>
    <row r="18" spans="1:7" ht="15" x14ac:dyDescent="0.25">
      <c r="A18" s="57">
        <v>43758</v>
      </c>
      <c r="B18" s="68">
        <v>43765</v>
      </c>
      <c r="C18" s="58" t="s">
        <v>122</v>
      </c>
      <c r="D18" s="58" t="s">
        <v>914</v>
      </c>
      <c r="E18" s="141">
        <v>2.35</v>
      </c>
      <c r="F18" s="58"/>
      <c r="G18" s="134">
        <f t="shared" si="0"/>
        <v>2655.7999999999993</v>
      </c>
    </row>
    <row r="19" spans="1:7" ht="15" x14ac:dyDescent="0.25">
      <c r="A19" s="68">
        <v>43758</v>
      </c>
      <c r="B19" s="68">
        <v>43765</v>
      </c>
      <c r="C19" s="58" t="s">
        <v>905</v>
      </c>
      <c r="D19" s="58" t="s">
        <v>915</v>
      </c>
      <c r="E19" s="141">
        <v>3.6</v>
      </c>
      <c r="F19" s="58"/>
      <c r="G19" s="134">
        <f t="shared" si="0"/>
        <v>2652.1999999999994</v>
      </c>
    </row>
    <row r="20" spans="1:7" ht="15" x14ac:dyDescent="0.25">
      <c r="A20" s="68">
        <v>43757</v>
      </c>
      <c r="B20" s="68">
        <v>43765</v>
      </c>
      <c r="C20" s="58" t="s">
        <v>902</v>
      </c>
      <c r="D20" s="58" t="s">
        <v>916</v>
      </c>
      <c r="E20" s="141">
        <v>1.7</v>
      </c>
      <c r="F20" s="58"/>
      <c r="G20" s="134">
        <f t="shared" si="0"/>
        <v>2650.4999999999995</v>
      </c>
    </row>
    <row r="21" spans="1:7" ht="15" x14ac:dyDescent="0.25">
      <c r="A21" s="68">
        <v>43757</v>
      </c>
      <c r="B21" s="68">
        <v>43765</v>
      </c>
      <c r="C21" s="58" t="s">
        <v>308</v>
      </c>
      <c r="D21" s="58" t="s">
        <v>917</v>
      </c>
      <c r="E21" s="141">
        <v>3.5</v>
      </c>
      <c r="F21" s="58"/>
      <c r="G21" s="134">
        <f t="shared" si="0"/>
        <v>2646.9999999999995</v>
      </c>
    </row>
    <row r="22" spans="1:7" ht="15" x14ac:dyDescent="0.25">
      <c r="A22" s="68">
        <v>43757</v>
      </c>
      <c r="B22" s="68">
        <v>43765</v>
      </c>
      <c r="C22" s="58" t="s">
        <v>444</v>
      </c>
      <c r="D22" s="58" t="s">
        <v>917</v>
      </c>
      <c r="E22" s="141">
        <v>4</v>
      </c>
      <c r="F22" s="58"/>
      <c r="G22" s="134">
        <f t="shared" si="0"/>
        <v>2642.9999999999995</v>
      </c>
    </row>
    <row r="23" spans="1:7" ht="15" x14ac:dyDescent="0.25">
      <c r="A23" s="68">
        <v>43757</v>
      </c>
      <c r="B23" s="68">
        <v>43765</v>
      </c>
      <c r="C23" s="58" t="s">
        <v>72</v>
      </c>
      <c r="D23" s="58" t="s">
        <v>918</v>
      </c>
      <c r="E23" s="141">
        <v>2.85</v>
      </c>
      <c r="F23" s="58"/>
      <c r="G23" s="134">
        <f t="shared" si="0"/>
        <v>2640.1499999999996</v>
      </c>
    </row>
    <row r="24" spans="1:7" ht="15" x14ac:dyDescent="0.25">
      <c r="A24" s="68">
        <v>43758</v>
      </c>
      <c r="B24" s="68">
        <v>43765</v>
      </c>
      <c r="C24" s="58" t="s">
        <v>112</v>
      </c>
      <c r="D24" s="58" t="s">
        <v>919</v>
      </c>
      <c r="E24" s="141">
        <v>3.7</v>
      </c>
      <c r="F24" s="58"/>
      <c r="G24" s="134">
        <f t="shared" si="0"/>
        <v>2636.45</v>
      </c>
    </row>
    <row r="25" spans="1:7" ht="15" x14ac:dyDescent="0.25">
      <c r="A25" s="68">
        <v>43760</v>
      </c>
      <c r="B25" s="68">
        <v>43766</v>
      </c>
      <c r="C25" s="58" t="s">
        <v>91</v>
      </c>
      <c r="D25" s="58" t="s">
        <v>919</v>
      </c>
      <c r="E25" s="141">
        <v>6.7</v>
      </c>
      <c r="F25" s="58"/>
      <c r="G25" s="134">
        <f t="shared" si="0"/>
        <v>2629.75</v>
      </c>
    </row>
    <row r="26" spans="1:7" ht="15" x14ac:dyDescent="0.25">
      <c r="A26" s="68">
        <v>43760</v>
      </c>
      <c r="B26" s="68">
        <v>43766</v>
      </c>
      <c r="C26" s="58" t="s">
        <v>91</v>
      </c>
      <c r="D26" s="58" t="s">
        <v>919</v>
      </c>
      <c r="E26" s="141">
        <v>37.700000000000003</v>
      </c>
      <c r="F26" s="58"/>
      <c r="G26" s="134">
        <f t="shared" si="0"/>
        <v>2592.0500000000002</v>
      </c>
    </row>
    <row r="27" spans="1:7" ht="15" x14ac:dyDescent="0.25">
      <c r="A27" s="68">
        <v>43761</v>
      </c>
      <c r="B27" s="68">
        <v>43766</v>
      </c>
      <c r="C27" s="58" t="s">
        <v>91</v>
      </c>
      <c r="D27" s="58" t="s">
        <v>919</v>
      </c>
      <c r="E27" s="141">
        <v>7.1</v>
      </c>
      <c r="F27" s="58"/>
      <c r="G27" s="134">
        <f t="shared" si="0"/>
        <v>2584.9500000000003</v>
      </c>
    </row>
    <row r="28" spans="1:7" ht="15" x14ac:dyDescent="0.25">
      <c r="A28" s="68">
        <v>43761</v>
      </c>
      <c r="B28" s="68">
        <v>43766</v>
      </c>
      <c r="C28" s="58" t="s">
        <v>91</v>
      </c>
      <c r="D28" s="58" t="s">
        <v>919</v>
      </c>
      <c r="E28" s="141">
        <v>5.15</v>
      </c>
      <c r="F28" s="58"/>
      <c r="G28" s="134">
        <f t="shared" si="0"/>
        <v>2579.8000000000002</v>
      </c>
    </row>
    <row r="29" spans="1:7" ht="15" x14ac:dyDescent="0.25">
      <c r="A29" s="57">
        <v>43759</v>
      </c>
      <c r="B29" s="68">
        <v>43766</v>
      </c>
      <c r="C29" s="58" t="s">
        <v>91</v>
      </c>
      <c r="D29" s="58" t="s">
        <v>919</v>
      </c>
      <c r="E29" s="141">
        <v>5.8</v>
      </c>
      <c r="F29" s="60"/>
      <c r="G29" s="134">
        <f t="shared" si="0"/>
        <v>2574</v>
      </c>
    </row>
    <row r="30" spans="1:7" ht="15" x14ac:dyDescent="0.25">
      <c r="A30" s="57">
        <v>43759</v>
      </c>
      <c r="B30" s="68">
        <v>43766</v>
      </c>
      <c r="C30" s="58" t="s">
        <v>91</v>
      </c>
      <c r="D30" s="58" t="s">
        <v>919</v>
      </c>
      <c r="E30" s="141">
        <v>4.4000000000000004</v>
      </c>
      <c r="F30" s="60"/>
      <c r="G30" s="134">
        <f t="shared" si="0"/>
        <v>2569.6</v>
      </c>
    </row>
    <row r="31" spans="1:7" ht="15" x14ac:dyDescent="0.25">
      <c r="A31" s="57">
        <v>43760</v>
      </c>
      <c r="B31" s="68">
        <v>43766</v>
      </c>
      <c r="C31" s="58" t="s">
        <v>91</v>
      </c>
      <c r="D31" s="58" t="s">
        <v>919</v>
      </c>
      <c r="E31" s="141">
        <v>5.9</v>
      </c>
      <c r="F31" s="60"/>
      <c r="G31" s="134">
        <f t="shared" si="0"/>
        <v>2563.6999999999998</v>
      </c>
    </row>
    <row r="32" spans="1:7" ht="15" x14ac:dyDescent="0.25">
      <c r="A32" s="57">
        <v>43760</v>
      </c>
      <c r="B32" s="68">
        <v>43766</v>
      </c>
      <c r="C32" s="58" t="s">
        <v>91</v>
      </c>
      <c r="D32" s="58" t="s">
        <v>919</v>
      </c>
      <c r="E32" s="141">
        <v>4.95</v>
      </c>
      <c r="F32" s="60"/>
      <c r="G32" s="134">
        <f t="shared" si="0"/>
        <v>2558.75</v>
      </c>
    </row>
    <row r="33" spans="1:7" ht="15" x14ac:dyDescent="0.25">
      <c r="A33" s="57">
        <v>43758</v>
      </c>
      <c r="B33" s="68">
        <v>43766</v>
      </c>
      <c r="C33" s="58" t="s">
        <v>848</v>
      </c>
      <c r="D33" s="58" t="s">
        <v>919</v>
      </c>
      <c r="E33" s="141">
        <v>60</v>
      </c>
      <c r="F33" s="60"/>
      <c r="G33" s="134">
        <f t="shared" si="0"/>
        <v>2498.75</v>
      </c>
    </row>
    <row r="34" spans="1:7" ht="15" x14ac:dyDescent="0.25">
      <c r="A34" s="57">
        <v>43748</v>
      </c>
      <c r="B34" s="68">
        <v>43766</v>
      </c>
      <c r="C34" s="92" t="s">
        <v>920</v>
      </c>
      <c r="D34" s="58" t="s">
        <v>919</v>
      </c>
      <c r="E34" s="141">
        <v>6.93</v>
      </c>
      <c r="F34" s="60"/>
      <c r="G34" s="134">
        <f t="shared" si="0"/>
        <v>2491.8200000000002</v>
      </c>
    </row>
    <row r="35" spans="1:7" ht="15" x14ac:dyDescent="0.25">
      <c r="A35" s="57">
        <v>43758</v>
      </c>
      <c r="B35" s="68">
        <v>43766</v>
      </c>
      <c r="C35" s="58" t="s">
        <v>920</v>
      </c>
      <c r="D35" s="58" t="s">
        <v>919</v>
      </c>
      <c r="E35" s="141">
        <v>4.1399999999999997</v>
      </c>
      <c r="F35" s="60"/>
      <c r="G35" s="134">
        <f t="shared" si="0"/>
        <v>2487.6800000000003</v>
      </c>
    </row>
    <row r="36" spans="1:7" ht="15" x14ac:dyDescent="0.25">
      <c r="A36" s="57">
        <v>43761</v>
      </c>
      <c r="B36" s="68">
        <v>43766</v>
      </c>
      <c r="C36" s="58" t="s">
        <v>921</v>
      </c>
      <c r="D36" s="58" t="s">
        <v>919</v>
      </c>
      <c r="E36" s="141">
        <v>16.75</v>
      </c>
      <c r="F36" s="60"/>
      <c r="G36" s="134">
        <f t="shared" si="0"/>
        <v>2470.9300000000003</v>
      </c>
    </row>
    <row r="37" spans="1:7" ht="15" x14ac:dyDescent="0.25">
      <c r="A37" s="57">
        <v>43761</v>
      </c>
      <c r="B37" s="68">
        <v>43766</v>
      </c>
      <c r="C37" s="58" t="s">
        <v>922</v>
      </c>
      <c r="D37" s="58" t="s">
        <v>919</v>
      </c>
      <c r="E37" s="141">
        <v>10.25</v>
      </c>
      <c r="F37" s="58"/>
      <c r="G37" s="134">
        <f t="shared" si="0"/>
        <v>2460.6800000000003</v>
      </c>
    </row>
    <row r="38" spans="1:7" ht="15" x14ac:dyDescent="0.25">
      <c r="A38" s="57">
        <v>43758</v>
      </c>
      <c r="B38" s="68">
        <v>43766</v>
      </c>
      <c r="C38" s="58" t="s">
        <v>922</v>
      </c>
      <c r="D38" s="58" t="s">
        <v>919</v>
      </c>
      <c r="E38" s="141">
        <v>21</v>
      </c>
      <c r="F38" s="58"/>
      <c r="G38" s="134">
        <f t="shared" si="0"/>
        <v>2439.6800000000003</v>
      </c>
    </row>
    <row r="39" spans="1:7" ht="15" x14ac:dyDescent="0.25">
      <c r="A39" s="57">
        <v>43760</v>
      </c>
      <c r="B39" s="68">
        <v>43766</v>
      </c>
      <c r="C39" s="58" t="s">
        <v>91</v>
      </c>
      <c r="D39" s="58" t="s">
        <v>919</v>
      </c>
      <c r="E39" s="141">
        <v>8.0500000000000007</v>
      </c>
      <c r="F39" s="58"/>
      <c r="G39" s="134">
        <f t="shared" si="0"/>
        <v>2431.63</v>
      </c>
    </row>
    <row r="40" spans="1:7" ht="15" x14ac:dyDescent="0.25">
      <c r="A40" s="57">
        <v>43760</v>
      </c>
      <c r="B40" s="68">
        <v>43766</v>
      </c>
      <c r="C40" s="58" t="s">
        <v>91</v>
      </c>
      <c r="D40" s="58" t="s">
        <v>919</v>
      </c>
      <c r="E40" s="141">
        <v>6.4</v>
      </c>
      <c r="F40" s="58"/>
      <c r="G40" s="134">
        <f t="shared" si="0"/>
        <v>2425.23</v>
      </c>
    </row>
    <row r="41" spans="1:7" ht="15" x14ac:dyDescent="0.25">
      <c r="A41" s="57">
        <v>43759</v>
      </c>
      <c r="B41" s="68">
        <v>43766</v>
      </c>
      <c r="C41" s="58" t="s">
        <v>91</v>
      </c>
      <c r="D41" s="58" t="s">
        <v>919</v>
      </c>
      <c r="E41" s="141">
        <v>5.45</v>
      </c>
      <c r="F41" s="58"/>
      <c r="G41" s="134">
        <f t="shared" si="0"/>
        <v>2419.7800000000002</v>
      </c>
    </row>
    <row r="42" spans="1:7" ht="15" x14ac:dyDescent="0.25">
      <c r="A42" s="57">
        <v>43760</v>
      </c>
      <c r="B42" s="68">
        <v>43766</v>
      </c>
      <c r="C42" s="58" t="s">
        <v>923</v>
      </c>
      <c r="D42" s="58" t="s">
        <v>919</v>
      </c>
      <c r="E42" s="141">
        <f>3.99+7.98</f>
        <v>11.97</v>
      </c>
      <c r="F42" s="58"/>
      <c r="G42" s="134">
        <f t="shared" si="0"/>
        <v>2407.8100000000004</v>
      </c>
    </row>
    <row r="43" spans="1:7" ht="15" x14ac:dyDescent="0.25">
      <c r="A43" s="57">
        <v>43760</v>
      </c>
      <c r="B43" s="68">
        <v>43766</v>
      </c>
      <c r="C43" s="58" t="s">
        <v>924</v>
      </c>
      <c r="D43" s="58" t="s">
        <v>919</v>
      </c>
      <c r="E43" s="141">
        <v>1</v>
      </c>
      <c r="F43" s="58"/>
      <c r="G43" s="134">
        <f t="shared" si="0"/>
        <v>2406.8100000000004</v>
      </c>
    </row>
    <row r="44" spans="1:7" ht="15" x14ac:dyDescent="0.25">
      <c r="A44" s="57">
        <v>43759</v>
      </c>
      <c r="B44" s="57">
        <v>43761</v>
      </c>
      <c r="C44" s="58" t="s">
        <v>583</v>
      </c>
      <c r="D44" s="58" t="s">
        <v>925</v>
      </c>
      <c r="E44" s="141">
        <v>7</v>
      </c>
      <c r="F44" s="58"/>
      <c r="G44" s="134">
        <f t="shared" si="0"/>
        <v>2399.8100000000004</v>
      </c>
    </row>
    <row r="45" spans="1:7" ht="15" x14ac:dyDescent="0.25">
      <c r="A45" s="57">
        <v>43759</v>
      </c>
      <c r="B45" s="57">
        <v>43761</v>
      </c>
      <c r="C45" s="58" t="s">
        <v>583</v>
      </c>
      <c r="D45" s="58" t="s">
        <v>925</v>
      </c>
      <c r="E45" s="141">
        <v>6</v>
      </c>
      <c r="F45" s="58"/>
      <c r="G45" s="134">
        <f t="shared" si="0"/>
        <v>2393.8100000000004</v>
      </c>
    </row>
    <row r="46" spans="1:7" ht="15" x14ac:dyDescent="0.25">
      <c r="A46" s="57">
        <v>43755</v>
      </c>
      <c r="B46" s="57">
        <v>43761</v>
      </c>
      <c r="C46" s="58" t="s">
        <v>72</v>
      </c>
      <c r="D46" s="58" t="s">
        <v>926</v>
      </c>
      <c r="E46" s="141">
        <v>4.45</v>
      </c>
      <c r="F46" s="58"/>
      <c r="G46" s="134">
        <f t="shared" si="0"/>
        <v>2389.3600000000006</v>
      </c>
    </row>
    <row r="47" spans="1:7" ht="15" x14ac:dyDescent="0.25">
      <c r="A47" s="57">
        <v>43756</v>
      </c>
      <c r="B47" s="57">
        <v>43763</v>
      </c>
      <c r="C47" s="58" t="s">
        <v>130</v>
      </c>
      <c r="D47" s="58" t="s">
        <v>927</v>
      </c>
      <c r="E47" s="141">
        <v>1.95</v>
      </c>
      <c r="F47" s="58"/>
      <c r="G47" s="134">
        <f t="shared" si="0"/>
        <v>2387.4100000000008</v>
      </c>
    </row>
    <row r="48" spans="1:7" ht="15" x14ac:dyDescent="0.25">
      <c r="A48" s="57">
        <v>43760</v>
      </c>
      <c r="B48" s="57">
        <v>43763</v>
      </c>
      <c r="C48" s="58" t="s">
        <v>130</v>
      </c>
      <c r="D48" s="58" t="s">
        <v>928</v>
      </c>
      <c r="E48" s="141">
        <v>2.4500000000000002</v>
      </c>
      <c r="F48" s="58"/>
      <c r="G48" s="134">
        <f t="shared" si="0"/>
        <v>2384.9600000000009</v>
      </c>
    </row>
    <row r="49" spans="1:7" ht="15" x14ac:dyDescent="0.25">
      <c r="A49" s="57">
        <v>43760</v>
      </c>
      <c r="B49" s="57">
        <v>43760</v>
      </c>
      <c r="C49" s="58" t="s">
        <v>929</v>
      </c>
      <c r="D49" s="58" t="s">
        <v>930</v>
      </c>
      <c r="E49" s="141">
        <v>3.6</v>
      </c>
      <c r="F49" s="58"/>
      <c r="G49" s="134">
        <f t="shared" si="0"/>
        <v>2381.360000000001</v>
      </c>
    </row>
    <row r="50" spans="1:7" ht="15" x14ac:dyDescent="0.25">
      <c r="A50" s="57">
        <v>43761</v>
      </c>
      <c r="B50" s="57">
        <v>43761</v>
      </c>
      <c r="C50" s="58" t="s">
        <v>130</v>
      </c>
      <c r="D50" s="58" t="s">
        <v>646</v>
      </c>
      <c r="E50" s="141">
        <v>6.2</v>
      </c>
      <c r="F50" s="58"/>
      <c r="G50" s="134">
        <f t="shared" si="0"/>
        <v>2375.1600000000012</v>
      </c>
    </row>
    <row r="51" spans="1:7" ht="15" x14ac:dyDescent="0.25">
      <c r="A51" s="57">
        <v>43760</v>
      </c>
      <c r="B51" s="57">
        <v>43761</v>
      </c>
      <c r="C51" s="58" t="s">
        <v>43</v>
      </c>
      <c r="D51" s="58" t="s">
        <v>933</v>
      </c>
      <c r="E51" s="141">
        <v>6.95</v>
      </c>
      <c r="F51" s="58"/>
      <c r="G51" s="134">
        <f t="shared" si="0"/>
        <v>2368.2100000000014</v>
      </c>
    </row>
    <row r="52" spans="1:7" ht="15" x14ac:dyDescent="0.25">
      <c r="A52" s="57">
        <v>43761</v>
      </c>
      <c r="B52" s="57">
        <v>43761</v>
      </c>
      <c r="C52" s="58" t="s">
        <v>130</v>
      </c>
      <c r="D52" s="58" t="s">
        <v>934</v>
      </c>
      <c r="E52" s="141">
        <v>2.1</v>
      </c>
      <c r="F52" s="58"/>
      <c r="G52" s="134">
        <f t="shared" si="0"/>
        <v>2366.1100000000015</v>
      </c>
    </row>
    <row r="53" spans="1:7" ht="15" x14ac:dyDescent="0.25">
      <c r="A53" s="57">
        <v>43761</v>
      </c>
      <c r="B53" s="57">
        <v>43761</v>
      </c>
      <c r="C53" s="58" t="s">
        <v>76</v>
      </c>
      <c r="D53" s="58" t="s">
        <v>139</v>
      </c>
      <c r="E53" s="141">
        <v>3.55</v>
      </c>
      <c r="F53" s="58"/>
      <c r="G53" s="134">
        <f t="shared" si="0"/>
        <v>2362.5600000000013</v>
      </c>
    </row>
    <row r="54" spans="1:7" ht="15" x14ac:dyDescent="0.25">
      <c r="A54" s="57">
        <v>43761</v>
      </c>
      <c r="B54" s="57">
        <v>43761</v>
      </c>
      <c r="C54" s="58" t="s">
        <v>935</v>
      </c>
      <c r="D54" s="58" t="s">
        <v>139</v>
      </c>
      <c r="E54" s="141">
        <v>5.95</v>
      </c>
      <c r="F54" s="58"/>
      <c r="G54" s="134">
        <f t="shared" si="0"/>
        <v>2356.6100000000015</v>
      </c>
    </row>
    <row r="55" spans="1:7" ht="15" x14ac:dyDescent="0.25">
      <c r="A55" s="57">
        <v>43761</v>
      </c>
      <c r="B55" s="57">
        <v>43761</v>
      </c>
      <c r="C55" s="58" t="s">
        <v>936</v>
      </c>
      <c r="D55" s="58" t="s">
        <v>937</v>
      </c>
      <c r="E55" s="141">
        <v>2.7</v>
      </c>
      <c r="F55" s="58"/>
      <c r="G55" s="134">
        <f t="shared" si="0"/>
        <v>2353.9100000000017</v>
      </c>
    </row>
    <row r="56" spans="1:7" ht="15" x14ac:dyDescent="0.25">
      <c r="A56" s="57">
        <v>43748</v>
      </c>
      <c r="B56" s="57">
        <v>43748</v>
      </c>
      <c r="C56" s="58" t="s">
        <v>130</v>
      </c>
      <c r="D56" s="58" t="s">
        <v>938</v>
      </c>
      <c r="E56" s="141">
        <v>4.4000000000000004</v>
      </c>
      <c r="F56" s="58"/>
      <c r="G56" s="134">
        <f t="shared" si="0"/>
        <v>2349.5100000000016</v>
      </c>
    </row>
    <row r="57" spans="1:7" ht="15" x14ac:dyDescent="0.25">
      <c r="A57" s="57">
        <v>43753</v>
      </c>
      <c r="B57" s="57">
        <v>43761</v>
      </c>
      <c r="C57" s="58" t="s">
        <v>902</v>
      </c>
      <c r="D57" s="58" t="s">
        <v>940</v>
      </c>
      <c r="E57" s="141">
        <v>1</v>
      </c>
      <c r="F57" s="58"/>
      <c r="G57" s="134">
        <f t="shared" si="0"/>
        <v>2348.5100000000016</v>
      </c>
    </row>
    <row r="58" spans="1:7" ht="15" x14ac:dyDescent="0.25">
      <c r="A58" s="57">
        <v>43755</v>
      </c>
      <c r="B58" s="57">
        <v>43761</v>
      </c>
      <c r="C58" s="58" t="s">
        <v>902</v>
      </c>
      <c r="D58" s="58" t="s">
        <v>401</v>
      </c>
      <c r="E58" s="141">
        <v>1.5</v>
      </c>
      <c r="F58" s="58"/>
      <c r="G58" s="134">
        <f t="shared" si="0"/>
        <v>2347.0100000000016</v>
      </c>
    </row>
    <row r="59" spans="1:7" ht="15" x14ac:dyDescent="0.25">
      <c r="A59" s="57">
        <v>43760</v>
      </c>
      <c r="B59" s="57">
        <v>43761</v>
      </c>
      <c r="C59" s="58" t="s">
        <v>122</v>
      </c>
      <c r="D59" s="58" t="s">
        <v>904</v>
      </c>
      <c r="E59" s="141">
        <v>3.7</v>
      </c>
      <c r="F59" s="58"/>
      <c r="G59" s="134">
        <f t="shared" si="0"/>
        <v>2343.3100000000018</v>
      </c>
    </row>
    <row r="60" spans="1:7" ht="15" x14ac:dyDescent="0.25">
      <c r="A60" s="57">
        <v>43761</v>
      </c>
      <c r="B60" s="57">
        <v>43761</v>
      </c>
      <c r="C60" s="58" t="s">
        <v>849</v>
      </c>
      <c r="D60" s="58" t="s">
        <v>941</v>
      </c>
      <c r="E60" s="141">
        <v>2.65</v>
      </c>
      <c r="F60" s="58"/>
      <c r="G60" s="134">
        <f t="shared" si="0"/>
        <v>2340.6600000000017</v>
      </c>
    </row>
    <row r="61" spans="1:7" ht="15" x14ac:dyDescent="0.25">
      <c r="A61" s="57">
        <v>43761</v>
      </c>
      <c r="B61" s="57">
        <v>43761</v>
      </c>
      <c r="C61" s="58" t="s">
        <v>130</v>
      </c>
      <c r="D61" s="58" t="s">
        <v>18</v>
      </c>
      <c r="E61" s="141">
        <v>12.7</v>
      </c>
      <c r="F61" s="58"/>
      <c r="G61" s="134">
        <f t="shared" si="0"/>
        <v>2327.9600000000019</v>
      </c>
    </row>
    <row r="62" spans="1:7" ht="15" x14ac:dyDescent="0.25">
      <c r="A62" s="57">
        <v>43753</v>
      </c>
      <c r="B62" s="57">
        <v>43754</v>
      </c>
      <c r="C62" s="58" t="s">
        <v>65</v>
      </c>
      <c r="D62" s="58" t="s">
        <v>942</v>
      </c>
      <c r="E62" s="141">
        <v>12.15</v>
      </c>
      <c r="F62" s="58"/>
      <c r="G62" s="134">
        <f t="shared" si="0"/>
        <v>2315.8100000000018</v>
      </c>
    </row>
    <row r="63" spans="1:7" ht="15" x14ac:dyDescent="0.25">
      <c r="A63" s="57">
        <v>43753</v>
      </c>
      <c r="B63" s="57">
        <v>43754</v>
      </c>
      <c r="C63" s="58" t="s">
        <v>65</v>
      </c>
      <c r="D63" s="58" t="s">
        <v>942</v>
      </c>
      <c r="E63" s="141">
        <v>7.65</v>
      </c>
      <c r="F63" s="58"/>
      <c r="G63" s="134">
        <f t="shared" si="0"/>
        <v>2308.1600000000017</v>
      </c>
    </row>
    <row r="64" spans="1:7" ht="15" x14ac:dyDescent="0.25">
      <c r="A64" s="57">
        <v>43753</v>
      </c>
      <c r="B64" s="57">
        <v>43754</v>
      </c>
      <c r="C64" s="58" t="s">
        <v>943</v>
      </c>
      <c r="D64" s="58" t="s">
        <v>944</v>
      </c>
      <c r="E64" s="141">
        <v>22</v>
      </c>
      <c r="F64" s="58"/>
      <c r="G64" s="134">
        <f t="shared" si="0"/>
        <v>2286.1600000000017</v>
      </c>
    </row>
    <row r="65" spans="1:7" ht="15" x14ac:dyDescent="0.25">
      <c r="A65" s="57">
        <v>43761</v>
      </c>
      <c r="B65" s="57">
        <v>43762</v>
      </c>
      <c r="C65" s="58" t="s">
        <v>946</v>
      </c>
      <c r="D65" s="58" t="s">
        <v>945</v>
      </c>
      <c r="E65" s="141">
        <v>1.1000000000000001</v>
      </c>
      <c r="F65" s="58"/>
      <c r="G65" s="134">
        <f t="shared" si="0"/>
        <v>2285.0600000000018</v>
      </c>
    </row>
    <row r="66" spans="1:7" ht="15" x14ac:dyDescent="0.25">
      <c r="A66" s="57">
        <v>43762</v>
      </c>
      <c r="B66" s="57">
        <v>43763</v>
      </c>
      <c r="C66" s="58" t="s">
        <v>946</v>
      </c>
      <c r="D66" s="58" t="s">
        <v>947</v>
      </c>
      <c r="E66" s="141">
        <v>0.55000000000000004</v>
      </c>
      <c r="F66" s="58"/>
      <c r="G66" s="134">
        <f t="shared" si="0"/>
        <v>2284.5100000000016</v>
      </c>
    </row>
    <row r="67" spans="1:7" ht="15" x14ac:dyDescent="0.25">
      <c r="A67" s="57">
        <v>43760</v>
      </c>
      <c r="B67" s="57">
        <v>43761</v>
      </c>
      <c r="C67" s="58" t="s">
        <v>946</v>
      </c>
      <c r="D67" s="58" t="s">
        <v>948</v>
      </c>
      <c r="E67" s="141">
        <v>0.9</v>
      </c>
      <c r="F67" s="58"/>
      <c r="G67" s="134">
        <f t="shared" si="0"/>
        <v>2283.6100000000015</v>
      </c>
    </row>
    <row r="68" spans="1:7" ht="15" x14ac:dyDescent="0.25">
      <c r="A68" s="57">
        <v>43761</v>
      </c>
      <c r="B68" s="57">
        <v>43761</v>
      </c>
      <c r="C68" s="58" t="s">
        <v>946</v>
      </c>
      <c r="D68" s="58" t="s">
        <v>945</v>
      </c>
      <c r="E68" s="141">
        <v>2.4</v>
      </c>
      <c r="F68" s="58"/>
      <c r="G68" s="134">
        <f t="shared" si="0"/>
        <v>2281.2100000000014</v>
      </c>
    </row>
    <row r="69" spans="1:7" ht="15" x14ac:dyDescent="0.25">
      <c r="A69" s="57">
        <v>43759</v>
      </c>
      <c r="B69" s="57">
        <v>43761</v>
      </c>
      <c r="C69" s="58" t="s">
        <v>946</v>
      </c>
      <c r="D69" s="58" t="s">
        <v>729</v>
      </c>
      <c r="E69" s="141">
        <v>1.5</v>
      </c>
      <c r="F69" s="58"/>
      <c r="G69" s="134">
        <f t="shared" si="0"/>
        <v>2279.7100000000014</v>
      </c>
    </row>
    <row r="70" spans="1:7" ht="15" x14ac:dyDescent="0.25">
      <c r="A70" s="57">
        <v>43756</v>
      </c>
      <c r="B70" s="57">
        <v>43761</v>
      </c>
      <c r="C70" s="58" t="s">
        <v>949</v>
      </c>
      <c r="D70" s="58" t="s">
        <v>950</v>
      </c>
      <c r="E70" s="141">
        <v>3.76</v>
      </c>
      <c r="F70" s="58"/>
      <c r="G70" s="134">
        <f t="shared" si="0"/>
        <v>2275.9500000000012</v>
      </c>
    </row>
    <row r="71" spans="1:7" ht="15" x14ac:dyDescent="0.25">
      <c r="A71" s="57">
        <v>43759</v>
      </c>
      <c r="B71" s="57">
        <v>43761</v>
      </c>
      <c r="C71" s="58" t="s">
        <v>111</v>
      </c>
      <c r="D71" s="58" t="s">
        <v>951</v>
      </c>
      <c r="E71" s="141">
        <v>2.85</v>
      </c>
      <c r="F71" s="58"/>
      <c r="G71" s="134">
        <f t="shared" si="0"/>
        <v>2273.1000000000013</v>
      </c>
    </row>
    <row r="72" spans="1:7" ht="15" x14ac:dyDescent="0.25">
      <c r="A72" s="57">
        <v>43762</v>
      </c>
      <c r="B72" s="57">
        <v>43763</v>
      </c>
      <c r="C72" s="58" t="s">
        <v>72</v>
      </c>
      <c r="D72" s="58" t="s">
        <v>952</v>
      </c>
      <c r="E72" s="141">
        <v>4.4000000000000004</v>
      </c>
      <c r="F72" s="58"/>
      <c r="G72" s="134">
        <f t="shared" si="0"/>
        <v>2268.7000000000012</v>
      </c>
    </row>
    <row r="73" spans="1:7" ht="15" x14ac:dyDescent="0.25">
      <c r="A73" s="57">
        <v>43759</v>
      </c>
      <c r="B73" s="57">
        <v>43761</v>
      </c>
      <c r="C73" s="58" t="s">
        <v>85</v>
      </c>
      <c r="D73" s="58" t="s">
        <v>953</v>
      </c>
      <c r="E73" s="141">
        <v>4.05</v>
      </c>
      <c r="F73" s="58"/>
      <c r="G73" s="134">
        <f t="shared" si="0"/>
        <v>2264.650000000001</v>
      </c>
    </row>
    <row r="74" spans="1:7" ht="15" x14ac:dyDescent="0.25">
      <c r="A74" s="57">
        <v>43762</v>
      </c>
      <c r="B74" s="57">
        <v>43763</v>
      </c>
      <c r="C74" s="58" t="s">
        <v>902</v>
      </c>
      <c r="D74" s="58" t="s">
        <v>947</v>
      </c>
      <c r="E74" s="141">
        <v>0.65</v>
      </c>
      <c r="F74" s="58"/>
      <c r="G74" s="134">
        <f t="shared" si="0"/>
        <v>2264.0000000000009</v>
      </c>
    </row>
    <row r="75" spans="1:7" ht="15" x14ac:dyDescent="0.25">
      <c r="A75" s="57">
        <v>43760</v>
      </c>
      <c r="B75" s="57">
        <v>43761</v>
      </c>
      <c r="C75" s="58" t="s">
        <v>130</v>
      </c>
      <c r="D75" s="58" t="s">
        <v>954</v>
      </c>
      <c r="E75" s="141">
        <v>4</v>
      </c>
      <c r="F75" s="58"/>
      <c r="G75" s="134">
        <f t="shared" ref="G75:G141" si="1">G74-E75</f>
        <v>2260.0000000000009</v>
      </c>
    </row>
    <row r="76" spans="1:7" ht="15" x14ac:dyDescent="0.25">
      <c r="A76" s="57">
        <v>43753</v>
      </c>
      <c r="B76" s="57">
        <v>43763</v>
      </c>
      <c r="C76" s="58" t="s">
        <v>521</v>
      </c>
      <c r="D76" s="58" t="s">
        <v>955</v>
      </c>
      <c r="E76" s="141">
        <v>8.5</v>
      </c>
      <c r="F76" s="58"/>
      <c r="G76" s="134">
        <f t="shared" si="1"/>
        <v>2251.5000000000009</v>
      </c>
    </row>
    <row r="77" spans="1:7" ht="15" x14ac:dyDescent="0.25">
      <c r="A77" s="57">
        <v>43763</v>
      </c>
      <c r="B77" s="57">
        <v>43763</v>
      </c>
      <c r="C77" s="58" t="s">
        <v>130</v>
      </c>
      <c r="D77" s="58" t="s">
        <v>422</v>
      </c>
      <c r="E77" s="141">
        <v>8.4499999999999993</v>
      </c>
      <c r="F77" s="58"/>
      <c r="G77" s="134">
        <f t="shared" si="1"/>
        <v>2243.0500000000011</v>
      </c>
    </row>
    <row r="78" spans="1:7" ht="15" x14ac:dyDescent="0.25">
      <c r="A78" s="57">
        <v>43758</v>
      </c>
      <c r="B78" s="57">
        <v>43763</v>
      </c>
      <c r="C78" s="58" t="s">
        <v>583</v>
      </c>
      <c r="D78" s="58" t="s">
        <v>925</v>
      </c>
      <c r="E78" s="141">
        <v>25.43</v>
      </c>
      <c r="F78" s="58"/>
      <c r="G78" s="134">
        <f t="shared" si="1"/>
        <v>2217.6200000000013</v>
      </c>
    </row>
    <row r="79" spans="1:7" ht="15" x14ac:dyDescent="0.25">
      <c r="A79" s="57">
        <v>43762</v>
      </c>
      <c r="B79" s="57">
        <v>43763</v>
      </c>
      <c r="C79" s="58" t="s">
        <v>130</v>
      </c>
      <c r="D79" s="58" t="s">
        <v>956</v>
      </c>
      <c r="E79" s="141">
        <v>5.6</v>
      </c>
      <c r="F79" s="58"/>
      <c r="G79" s="134">
        <f t="shared" si="1"/>
        <v>2212.0200000000013</v>
      </c>
    </row>
    <row r="80" spans="1:7" ht="15" x14ac:dyDescent="0.25">
      <c r="A80" s="129">
        <v>43753</v>
      </c>
      <c r="B80" s="130">
        <v>43763</v>
      </c>
      <c r="C80" s="58" t="s">
        <v>957</v>
      </c>
      <c r="D80" s="58" t="s">
        <v>29</v>
      </c>
      <c r="E80" s="141">
        <v>6.45</v>
      </c>
      <c r="F80" s="131"/>
      <c r="G80" s="134">
        <f t="shared" si="1"/>
        <v>2205.5700000000015</v>
      </c>
    </row>
    <row r="81" spans="1:7" ht="15" x14ac:dyDescent="0.25">
      <c r="A81" s="129">
        <v>43762</v>
      </c>
      <c r="B81" s="130">
        <v>43763</v>
      </c>
      <c r="C81" s="58" t="s">
        <v>203</v>
      </c>
      <c r="D81" s="58" t="s">
        <v>958</v>
      </c>
      <c r="E81" s="141">
        <v>6</v>
      </c>
      <c r="F81" s="131"/>
      <c r="G81" s="134">
        <f t="shared" si="1"/>
        <v>2199.5700000000015</v>
      </c>
    </row>
    <row r="82" spans="1:7" ht="15" x14ac:dyDescent="0.25">
      <c r="A82" s="129">
        <v>43761</v>
      </c>
      <c r="B82" s="130">
        <v>43761</v>
      </c>
      <c r="C82" s="58" t="s">
        <v>959</v>
      </c>
      <c r="D82" s="58" t="s">
        <v>960</v>
      </c>
      <c r="E82" s="141">
        <v>4.55</v>
      </c>
      <c r="F82" s="131"/>
      <c r="G82" s="134">
        <f t="shared" si="1"/>
        <v>2195.0200000000013</v>
      </c>
    </row>
    <row r="83" spans="1:7" ht="15" x14ac:dyDescent="0.25">
      <c r="A83" s="129">
        <v>43759</v>
      </c>
      <c r="B83" s="130">
        <v>43763</v>
      </c>
      <c r="C83" s="58" t="s">
        <v>583</v>
      </c>
      <c r="D83" s="58" t="s">
        <v>925</v>
      </c>
      <c r="E83" s="141">
        <v>29</v>
      </c>
      <c r="F83" s="131"/>
      <c r="G83" s="134">
        <f t="shared" si="1"/>
        <v>2166.0200000000013</v>
      </c>
    </row>
    <row r="84" spans="1:7" ht="15" x14ac:dyDescent="0.25">
      <c r="A84" s="129">
        <v>43759</v>
      </c>
      <c r="B84" s="130">
        <v>43759</v>
      </c>
      <c r="C84" s="58" t="s">
        <v>583</v>
      </c>
      <c r="D84" s="58" t="s">
        <v>925</v>
      </c>
      <c r="E84" s="141">
        <v>5</v>
      </c>
      <c r="F84" s="131"/>
      <c r="G84" s="134">
        <f t="shared" si="1"/>
        <v>2161.0200000000013</v>
      </c>
    </row>
    <row r="85" spans="1:7" ht="15" x14ac:dyDescent="0.25">
      <c r="A85" s="129">
        <v>43762</v>
      </c>
      <c r="B85" s="130">
        <v>43763</v>
      </c>
      <c r="C85" s="58" t="s">
        <v>56</v>
      </c>
      <c r="D85" s="58" t="s">
        <v>729</v>
      </c>
      <c r="E85" s="141">
        <v>4.9000000000000004</v>
      </c>
      <c r="F85" s="131"/>
      <c r="G85" s="134">
        <f t="shared" si="1"/>
        <v>2156.1200000000013</v>
      </c>
    </row>
    <row r="86" spans="1:7" ht="15" x14ac:dyDescent="0.25">
      <c r="A86" s="129">
        <v>43762</v>
      </c>
      <c r="B86" s="130">
        <v>43763</v>
      </c>
      <c r="C86" s="58" t="s">
        <v>56</v>
      </c>
      <c r="D86" s="58" t="s">
        <v>729</v>
      </c>
      <c r="E86" s="141">
        <v>8.8000000000000007</v>
      </c>
      <c r="F86" s="131"/>
      <c r="G86" s="134">
        <f t="shared" si="1"/>
        <v>2147.3200000000011</v>
      </c>
    </row>
    <row r="87" spans="1:7" ht="15" x14ac:dyDescent="0.25">
      <c r="A87" s="129">
        <v>43760</v>
      </c>
      <c r="B87" s="130">
        <v>43760</v>
      </c>
      <c r="C87" s="58" t="s">
        <v>961</v>
      </c>
      <c r="D87" s="58" t="s">
        <v>919</v>
      </c>
      <c r="E87" s="141">
        <v>60</v>
      </c>
      <c r="F87" s="131"/>
      <c r="G87" s="134">
        <f t="shared" si="1"/>
        <v>2087.3200000000011</v>
      </c>
    </row>
    <row r="88" spans="1:7" ht="15" x14ac:dyDescent="0.25">
      <c r="A88" s="129">
        <v>43766</v>
      </c>
      <c r="B88" s="130">
        <v>43766</v>
      </c>
      <c r="C88" s="58" t="s">
        <v>130</v>
      </c>
      <c r="D88" s="58" t="s">
        <v>7</v>
      </c>
      <c r="E88" s="141">
        <v>4.8</v>
      </c>
      <c r="F88" s="131"/>
      <c r="G88" s="134">
        <f t="shared" si="1"/>
        <v>2082.5200000000009</v>
      </c>
    </row>
    <row r="89" spans="1:7" ht="15" x14ac:dyDescent="0.25">
      <c r="A89" s="129">
        <v>43766</v>
      </c>
      <c r="B89" s="130">
        <v>43766</v>
      </c>
      <c r="C89" s="58" t="s">
        <v>962</v>
      </c>
      <c r="D89" s="58" t="s">
        <v>963</v>
      </c>
      <c r="E89" s="141">
        <v>4.55</v>
      </c>
      <c r="F89" s="131"/>
      <c r="G89" s="134">
        <f t="shared" si="1"/>
        <v>2077.9700000000007</v>
      </c>
    </row>
    <row r="90" spans="1:7" ht="15" x14ac:dyDescent="0.25">
      <c r="A90" s="129">
        <v>43766</v>
      </c>
      <c r="B90" s="130">
        <v>43766</v>
      </c>
      <c r="C90" s="58" t="s">
        <v>684</v>
      </c>
      <c r="D90" s="58" t="s">
        <v>964</v>
      </c>
      <c r="E90" s="141">
        <v>1.9</v>
      </c>
      <c r="F90" s="131"/>
      <c r="G90" s="134">
        <f t="shared" si="1"/>
        <v>2076.0700000000006</v>
      </c>
    </row>
    <row r="91" spans="1:7" ht="15" x14ac:dyDescent="0.25">
      <c r="A91" s="129">
        <v>43766</v>
      </c>
      <c r="B91" s="130">
        <v>43766</v>
      </c>
      <c r="C91" s="58" t="s">
        <v>965</v>
      </c>
      <c r="D91" s="58" t="s">
        <v>966</v>
      </c>
      <c r="E91" s="141">
        <v>1.4</v>
      </c>
      <c r="F91" s="131"/>
      <c r="G91" s="134">
        <f t="shared" si="1"/>
        <v>2074.6700000000005</v>
      </c>
    </row>
    <row r="92" spans="1:7" ht="15" x14ac:dyDescent="0.25">
      <c r="A92" s="129">
        <v>43766</v>
      </c>
      <c r="B92" s="130">
        <v>43766</v>
      </c>
      <c r="C92" s="58" t="s">
        <v>130</v>
      </c>
      <c r="D92" s="58" t="s">
        <v>7</v>
      </c>
      <c r="E92" s="141">
        <v>3.6</v>
      </c>
      <c r="F92" s="131"/>
      <c r="G92" s="134">
        <f t="shared" si="1"/>
        <v>2071.0700000000006</v>
      </c>
    </row>
    <row r="93" spans="1:7" ht="15" x14ac:dyDescent="0.25">
      <c r="A93" s="129">
        <v>43762</v>
      </c>
      <c r="B93" s="130">
        <v>43762</v>
      </c>
      <c r="C93" s="58" t="s">
        <v>130</v>
      </c>
      <c r="D93" s="58" t="s">
        <v>7</v>
      </c>
      <c r="E93" s="141">
        <v>13.85</v>
      </c>
      <c r="F93" s="131"/>
      <c r="G93" s="134">
        <f t="shared" si="1"/>
        <v>2057.2200000000007</v>
      </c>
    </row>
    <row r="94" spans="1:7" ht="15" x14ac:dyDescent="0.25">
      <c r="A94" s="129">
        <v>43766</v>
      </c>
      <c r="B94" s="130">
        <v>43768</v>
      </c>
      <c r="C94" s="58" t="s">
        <v>967</v>
      </c>
      <c r="D94" s="58" t="s">
        <v>968</v>
      </c>
      <c r="E94" s="141">
        <v>9.7200000000000006</v>
      </c>
      <c r="F94" s="131"/>
      <c r="G94" s="134">
        <f t="shared" si="1"/>
        <v>2047.5000000000007</v>
      </c>
    </row>
    <row r="95" spans="1:7" ht="15" x14ac:dyDescent="0.25">
      <c r="A95" s="129">
        <v>43762</v>
      </c>
      <c r="B95" s="130">
        <v>43763</v>
      </c>
      <c r="C95" s="58" t="s">
        <v>969</v>
      </c>
      <c r="D95" s="58" t="s">
        <v>970</v>
      </c>
      <c r="E95" s="141">
        <v>40</v>
      </c>
      <c r="F95" s="131"/>
      <c r="G95" s="134">
        <f t="shared" si="1"/>
        <v>2007.5000000000007</v>
      </c>
    </row>
    <row r="96" spans="1:7" ht="15" x14ac:dyDescent="0.25">
      <c r="A96" s="129">
        <v>43762</v>
      </c>
      <c r="B96" s="130">
        <v>43763</v>
      </c>
      <c r="C96" s="58" t="s">
        <v>969</v>
      </c>
      <c r="D96" s="58" t="s">
        <v>970</v>
      </c>
      <c r="E96" s="141">
        <v>6.6</v>
      </c>
      <c r="F96" s="131"/>
      <c r="G96" s="134">
        <f t="shared" si="1"/>
        <v>2000.9000000000008</v>
      </c>
    </row>
    <row r="97" spans="1:7" ht="15" x14ac:dyDescent="0.25">
      <c r="A97" s="129">
        <v>43761</v>
      </c>
      <c r="B97" s="130">
        <v>43763</v>
      </c>
      <c r="C97" s="58" t="s">
        <v>971</v>
      </c>
      <c r="D97" s="58" t="s">
        <v>970</v>
      </c>
      <c r="E97" s="141">
        <v>29</v>
      </c>
      <c r="F97" s="131"/>
      <c r="G97" s="134">
        <f t="shared" si="1"/>
        <v>1971.9000000000008</v>
      </c>
    </row>
    <row r="98" spans="1:7" ht="15" x14ac:dyDescent="0.25">
      <c r="A98" s="129">
        <v>43761</v>
      </c>
      <c r="B98" s="130">
        <v>43763</v>
      </c>
      <c r="C98" s="58" t="s">
        <v>971</v>
      </c>
      <c r="D98" s="58" t="s">
        <v>970</v>
      </c>
      <c r="E98" s="141">
        <v>23.15</v>
      </c>
      <c r="F98" s="131"/>
      <c r="G98" s="134">
        <f t="shared" si="1"/>
        <v>1948.7500000000007</v>
      </c>
    </row>
    <row r="99" spans="1:7" ht="15" x14ac:dyDescent="0.25">
      <c r="A99" s="129">
        <v>43761</v>
      </c>
      <c r="B99" s="130">
        <v>43763</v>
      </c>
      <c r="C99" s="58" t="s">
        <v>971</v>
      </c>
      <c r="D99" s="58" t="s">
        <v>970</v>
      </c>
      <c r="E99" s="141">
        <v>35</v>
      </c>
      <c r="F99" s="131"/>
      <c r="G99" s="134">
        <f t="shared" si="1"/>
        <v>1913.7500000000007</v>
      </c>
    </row>
    <row r="100" spans="1:7" ht="15" x14ac:dyDescent="0.25">
      <c r="A100" s="129">
        <v>43761</v>
      </c>
      <c r="B100" s="130">
        <v>43763</v>
      </c>
      <c r="C100" s="58" t="s">
        <v>971</v>
      </c>
      <c r="D100" s="58" t="s">
        <v>970</v>
      </c>
      <c r="E100" s="141">
        <v>25</v>
      </c>
      <c r="F100" s="131"/>
      <c r="G100" s="134">
        <f t="shared" si="1"/>
        <v>1888.7500000000007</v>
      </c>
    </row>
    <row r="101" spans="1:7" ht="15" x14ac:dyDescent="0.25">
      <c r="A101" s="129">
        <v>43761</v>
      </c>
      <c r="B101" s="130">
        <v>43763</v>
      </c>
      <c r="C101" s="58" t="s">
        <v>971</v>
      </c>
      <c r="D101" s="58" t="s">
        <v>970</v>
      </c>
      <c r="E101" s="141">
        <v>26.35</v>
      </c>
      <c r="F101" s="131"/>
      <c r="G101" s="134">
        <f t="shared" si="1"/>
        <v>1862.4000000000008</v>
      </c>
    </row>
    <row r="102" spans="1:7" ht="15" x14ac:dyDescent="0.25">
      <c r="A102" s="129">
        <v>43761</v>
      </c>
      <c r="B102" s="130">
        <v>43763</v>
      </c>
      <c r="C102" s="58" t="s">
        <v>971</v>
      </c>
      <c r="D102" s="58" t="s">
        <v>970</v>
      </c>
      <c r="E102" s="141">
        <v>29</v>
      </c>
      <c r="F102" s="131"/>
      <c r="G102" s="134">
        <f t="shared" si="1"/>
        <v>1833.4000000000008</v>
      </c>
    </row>
    <row r="103" spans="1:7" ht="15" x14ac:dyDescent="0.25">
      <c r="A103" s="129">
        <v>43763</v>
      </c>
      <c r="B103" s="130">
        <v>43768</v>
      </c>
      <c r="C103" s="58" t="s">
        <v>972</v>
      </c>
      <c r="D103" s="58" t="s">
        <v>973</v>
      </c>
      <c r="E103" s="141">
        <v>4.4000000000000004</v>
      </c>
      <c r="F103" s="131"/>
      <c r="G103" s="134">
        <f t="shared" si="1"/>
        <v>1829.0000000000007</v>
      </c>
    </row>
    <row r="104" spans="1:7" ht="15" x14ac:dyDescent="0.25">
      <c r="A104" s="129">
        <v>43767</v>
      </c>
      <c r="B104" s="130">
        <v>43768</v>
      </c>
      <c r="C104" s="58" t="s">
        <v>974</v>
      </c>
      <c r="D104" s="58" t="s">
        <v>942</v>
      </c>
      <c r="E104" s="141">
        <v>5.0999999999999996</v>
      </c>
      <c r="F104" s="131"/>
      <c r="G104" s="134">
        <f t="shared" si="1"/>
        <v>1823.9000000000008</v>
      </c>
    </row>
    <row r="105" spans="1:7" ht="15" x14ac:dyDescent="0.25">
      <c r="A105" s="129">
        <v>43767</v>
      </c>
      <c r="B105" s="130">
        <v>43768</v>
      </c>
      <c r="C105" s="58" t="s">
        <v>974</v>
      </c>
      <c r="D105" s="58" t="s">
        <v>942</v>
      </c>
      <c r="E105" s="141">
        <v>6</v>
      </c>
      <c r="F105" s="131"/>
      <c r="G105" s="134">
        <f t="shared" si="1"/>
        <v>1817.9000000000008</v>
      </c>
    </row>
    <row r="106" spans="1:7" ht="15" x14ac:dyDescent="0.25">
      <c r="A106" s="129">
        <v>43767</v>
      </c>
      <c r="B106" s="130">
        <v>43768</v>
      </c>
      <c r="C106" s="58" t="s">
        <v>974</v>
      </c>
      <c r="D106" s="58" t="s">
        <v>942</v>
      </c>
      <c r="E106" s="141">
        <v>12.1</v>
      </c>
      <c r="F106" s="131"/>
      <c r="G106" s="134">
        <f t="shared" si="1"/>
        <v>1805.8000000000009</v>
      </c>
    </row>
    <row r="107" spans="1:7" ht="15" x14ac:dyDescent="0.25">
      <c r="A107" s="129">
        <v>43754</v>
      </c>
      <c r="B107" s="130">
        <v>43767</v>
      </c>
      <c r="C107" s="58" t="s">
        <v>85</v>
      </c>
      <c r="D107" s="58" t="s">
        <v>948</v>
      </c>
      <c r="E107" s="141">
        <v>3.85</v>
      </c>
      <c r="F107" s="131"/>
      <c r="G107" s="134">
        <f t="shared" si="1"/>
        <v>1801.950000000001</v>
      </c>
    </row>
    <row r="108" spans="1:7" ht="15" x14ac:dyDescent="0.25">
      <c r="A108" s="129">
        <v>43760</v>
      </c>
      <c r="B108" s="130">
        <v>43762</v>
      </c>
      <c r="C108" s="58" t="s">
        <v>43</v>
      </c>
      <c r="D108" s="58" t="s">
        <v>975</v>
      </c>
      <c r="E108" s="141">
        <v>14</v>
      </c>
      <c r="F108" s="131"/>
      <c r="G108" s="134">
        <f t="shared" si="1"/>
        <v>1787.950000000001</v>
      </c>
    </row>
    <row r="109" spans="1:7" ht="15" x14ac:dyDescent="0.25">
      <c r="A109" s="129">
        <v>43762</v>
      </c>
      <c r="B109" s="130">
        <v>43763</v>
      </c>
      <c r="C109" s="58" t="s">
        <v>135</v>
      </c>
      <c r="D109" s="58" t="s">
        <v>976</v>
      </c>
      <c r="E109" s="141">
        <v>2.95</v>
      </c>
      <c r="F109" s="131"/>
      <c r="G109" s="134">
        <f t="shared" si="1"/>
        <v>1785.0000000000009</v>
      </c>
    </row>
    <row r="110" spans="1:7" ht="15" x14ac:dyDescent="0.25">
      <c r="A110" s="129">
        <v>43766</v>
      </c>
      <c r="B110" s="130">
        <v>43766</v>
      </c>
      <c r="C110" s="58" t="s">
        <v>977</v>
      </c>
      <c r="D110" s="58" t="s">
        <v>16</v>
      </c>
      <c r="E110" s="141">
        <v>2.0499999999999998</v>
      </c>
      <c r="F110" s="131"/>
      <c r="G110" s="134">
        <f t="shared" si="1"/>
        <v>1782.950000000001</v>
      </c>
    </row>
    <row r="111" spans="1:7" ht="15" x14ac:dyDescent="0.25">
      <c r="A111" s="129">
        <v>43762</v>
      </c>
      <c r="B111" s="130">
        <v>43762</v>
      </c>
      <c r="C111" s="58" t="s">
        <v>169</v>
      </c>
      <c r="D111" s="58" t="s">
        <v>978</v>
      </c>
      <c r="E111" s="141">
        <v>6.3</v>
      </c>
      <c r="F111" s="131"/>
      <c r="G111" s="134">
        <f t="shared" si="1"/>
        <v>1776.650000000001</v>
      </c>
    </row>
    <row r="112" spans="1:7" ht="15" x14ac:dyDescent="0.25">
      <c r="A112" s="129">
        <v>43760</v>
      </c>
      <c r="B112" s="130">
        <v>43762</v>
      </c>
      <c r="C112" s="58" t="s">
        <v>60</v>
      </c>
      <c r="D112" s="58" t="s">
        <v>979</v>
      </c>
      <c r="E112" s="141">
        <v>14</v>
      </c>
      <c r="F112" s="131"/>
      <c r="G112" s="134">
        <f t="shared" si="1"/>
        <v>1762.650000000001</v>
      </c>
    </row>
    <row r="113" spans="1:7" ht="15" x14ac:dyDescent="0.25">
      <c r="A113" s="129">
        <v>43767</v>
      </c>
      <c r="B113" s="130">
        <v>43767</v>
      </c>
      <c r="C113" s="58" t="s">
        <v>981</v>
      </c>
      <c r="D113" s="58" t="s">
        <v>982</v>
      </c>
      <c r="E113" s="141">
        <v>11.55</v>
      </c>
      <c r="F113" s="131"/>
      <c r="G113" s="134">
        <f t="shared" si="1"/>
        <v>1751.100000000001</v>
      </c>
    </row>
    <row r="114" spans="1:7" ht="15" x14ac:dyDescent="0.25">
      <c r="A114" s="129">
        <v>43767</v>
      </c>
      <c r="B114" s="130">
        <v>43767</v>
      </c>
      <c r="C114" s="58" t="s">
        <v>48</v>
      </c>
      <c r="D114" s="58" t="s">
        <v>7</v>
      </c>
      <c r="E114" s="141">
        <v>7.05</v>
      </c>
      <c r="F114" s="131"/>
      <c r="G114" s="134">
        <f t="shared" si="1"/>
        <v>1744.0500000000011</v>
      </c>
    </row>
    <row r="115" spans="1:7" ht="15" x14ac:dyDescent="0.25">
      <c r="A115" s="129">
        <v>43767</v>
      </c>
      <c r="B115" s="130">
        <v>43767</v>
      </c>
      <c r="C115" s="58" t="s">
        <v>47</v>
      </c>
      <c r="D115" s="58" t="s">
        <v>983</v>
      </c>
      <c r="E115" s="141">
        <v>3.85</v>
      </c>
      <c r="F115" s="131"/>
      <c r="G115" s="134">
        <f t="shared" si="1"/>
        <v>1740.2000000000012</v>
      </c>
    </row>
    <row r="116" spans="1:7" ht="15" x14ac:dyDescent="0.25">
      <c r="A116" s="129">
        <v>43761</v>
      </c>
      <c r="B116" s="130">
        <v>43761</v>
      </c>
      <c r="C116" s="58" t="s">
        <v>169</v>
      </c>
      <c r="D116" s="58" t="s">
        <v>984</v>
      </c>
      <c r="E116" s="141">
        <v>6.8</v>
      </c>
      <c r="F116" s="131"/>
      <c r="G116" s="134">
        <f t="shared" si="1"/>
        <v>1733.4000000000012</v>
      </c>
    </row>
    <row r="117" spans="1:7" ht="15" x14ac:dyDescent="0.25">
      <c r="A117" s="129">
        <v>43761</v>
      </c>
      <c r="B117" s="130">
        <v>43751</v>
      </c>
      <c r="C117" s="58" t="s">
        <v>147</v>
      </c>
      <c r="D117" s="58" t="s">
        <v>985</v>
      </c>
      <c r="E117" s="141">
        <v>3.05</v>
      </c>
      <c r="F117" s="131"/>
      <c r="G117" s="134">
        <f t="shared" si="1"/>
        <v>1730.3500000000013</v>
      </c>
    </row>
    <row r="118" spans="1:7" ht="15" x14ac:dyDescent="0.25">
      <c r="A118" s="129">
        <v>43761</v>
      </c>
      <c r="B118" s="130">
        <v>43761</v>
      </c>
      <c r="C118" s="58" t="s">
        <v>902</v>
      </c>
      <c r="D118" s="58" t="s">
        <v>985</v>
      </c>
      <c r="E118" s="141">
        <v>0.55000000000000004</v>
      </c>
      <c r="F118" s="131"/>
      <c r="G118" s="134">
        <f t="shared" si="1"/>
        <v>1729.8000000000013</v>
      </c>
    </row>
    <row r="119" spans="1:7" ht="15" x14ac:dyDescent="0.25">
      <c r="A119" s="129">
        <v>43767</v>
      </c>
      <c r="B119" s="130">
        <v>43767</v>
      </c>
      <c r="C119" s="58" t="s">
        <v>902</v>
      </c>
      <c r="D119" s="58" t="s">
        <v>986</v>
      </c>
      <c r="E119" s="141">
        <v>1</v>
      </c>
      <c r="F119" s="131"/>
      <c r="G119" s="134">
        <f t="shared" si="1"/>
        <v>1728.8000000000013</v>
      </c>
    </row>
    <row r="120" spans="1:7" ht="15" x14ac:dyDescent="0.25">
      <c r="A120" s="129">
        <v>43760</v>
      </c>
      <c r="B120" s="130">
        <v>43760</v>
      </c>
      <c r="C120" s="58" t="s">
        <v>921</v>
      </c>
      <c r="D120" s="58" t="s">
        <v>987</v>
      </c>
      <c r="E120" s="141">
        <v>9.3000000000000007</v>
      </c>
      <c r="F120" s="131"/>
      <c r="G120" s="134">
        <f t="shared" si="1"/>
        <v>1719.5000000000014</v>
      </c>
    </row>
    <row r="121" spans="1:7" ht="15" x14ac:dyDescent="0.25">
      <c r="A121" s="57">
        <v>43766</v>
      </c>
      <c r="B121" s="57">
        <v>43766</v>
      </c>
      <c r="C121" s="58" t="s">
        <v>96</v>
      </c>
      <c r="D121" s="58" t="s">
        <v>988</v>
      </c>
      <c r="E121" s="141">
        <v>5.2</v>
      </c>
      <c r="F121" s="131"/>
      <c r="G121" s="134">
        <f t="shared" si="1"/>
        <v>1714.3000000000013</v>
      </c>
    </row>
    <row r="122" spans="1:7" ht="15" x14ac:dyDescent="0.25">
      <c r="A122" s="129">
        <v>43766</v>
      </c>
      <c r="B122" s="57">
        <v>43767</v>
      </c>
      <c r="C122" s="58" t="s">
        <v>500</v>
      </c>
      <c r="D122" s="58" t="s">
        <v>15</v>
      </c>
      <c r="E122" s="141">
        <v>9.15</v>
      </c>
      <c r="F122" s="131"/>
      <c r="G122" s="134">
        <f t="shared" si="1"/>
        <v>1705.1500000000012</v>
      </c>
    </row>
    <row r="123" spans="1:7" ht="15" x14ac:dyDescent="0.25">
      <c r="A123" s="129">
        <v>43766</v>
      </c>
      <c r="B123" s="57">
        <v>43766</v>
      </c>
      <c r="C123" s="58" t="s">
        <v>72</v>
      </c>
      <c r="D123" s="58" t="s">
        <v>989</v>
      </c>
      <c r="E123" s="141">
        <v>1.95</v>
      </c>
      <c r="F123" s="58"/>
      <c r="G123" s="134">
        <f t="shared" si="1"/>
        <v>1703.2000000000012</v>
      </c>
    </row>
    <row r="124" spans="1:7" ht="15" x14ac:dyDescent="0.25">
      <c r="A124" s="57">
        <v>43767</v>
      </c>
      <c r="B124" s="57">
        <v>43767</v>
      </c>
      <c r="C124" s="58" t="s">
        <v>308</v>
      </c>
      <c r="D124" s="58" t="s">
        <v>990</v>
      </c>
      <c r="E124" s="152">
        <v>2.5499999999999998</v>
      </c>
      <c r="F124" s="131"/>
      <c r="G124" s="134">
        <f t="shared" si="1"/>
        <v>1700.6500000000012</v>
      </c>
    </row>
    <row r="125" spans="1:7" ht="15" x14ac:dyDescent="0.25">
      <c r="A125" s="57">
        <v>43768</v>
      </c>
      <c r="B125" s="57">
        <v>43768</v>
      </c>
      <c r="C125" s="58" t="s">
        <v>905</v>
      </c>
      <c r="D125" s="58" t="s">
        <v>991</v>
      </c>
      <c r="E125" s="152">
        <v>3.3</v>
      </c>
      <c r="F125" s="131"/>
      <c r="G125" s="134">
        <f t="shared" si="1"/>
        <v>1697.3500000000013</v>
      </c>
    </row>
    <row r="126" spans="1:7" ht="15" x14ac:dyDescent="0.25">
      <c r="A126" s="57">
        <v>43767</v>
      </c>
      <c r="B126" s="57">
        <v>43767</v>
      </c>
      <c r="C126" s="58" t="s">
        <v>902</v>
      </c>
      <c r="D126" s="58" t="s">
        <v>36</v>
      </c>
      <c r="E126" s="152">
        <v>2</v>
      </c>
      <c r="F126" s="131"/>
      <c r="G126" s="134">
        <f t="shared" si="1"/>
        <v>1695.3500000000013</v>
      </c>
    </row>
    <row r="127" spans="1:7" ht="15" x14ac:dyDescent="0.25">
      <c r="A127" s="64">
        <v>43767</v>
      </c>
      <c r="B127" s="64">
        <v>43767</v>
      </c>
      <c r="C127" s="62" t="s">
        <v>96</v>
      </c>
      <c r="D127" s="62" t="s">
        <v>992</v>
      </c>
      <c r="E127" s="141">
        <v>1.45</v>
      </c>
      <c r="F127" s="132"/>
      <c r="G127" s="133">
        <f t="shared" si="1"/>
        <v>1693.9000000000012</v>
      </c>
    </row>
    <row r="128" spans="1:7" ht="15" x14ac:dyDescent="0.25">
      <c r="A128" s="64">
        <v>43762</v>
      </c>
      <c r="B128" s="64">
        <v>43763</v>
      </c>
      <c r="C128" s="62" t="s">
        <v>993</v>
      </c>
      <c r="D128" s="62" t="s">
        <v>970</v>
      </c>
      <c r="E128" s="141">
        <v>3.5</v>
      </c>
      <c r="F128" s="58"/>
      <c r="G128" s="133">
        <f t="shared" si="1"/>
        <v>1690.4000000000012</v>
      </c>
    </row>
    <row r="129" spans="1:9" ht="15" x14ac:dyDescent="0.25">
      <c r="A129" s="64">
        <v>43766</v>
      </c>
      <c r="B129" s="64">
        <v>43768</v>
      </c>
      <c r="C129" s="62" t="s">
        <v>995</v>
      </c>
      <c r="D129" s="62" t="s">
        <v>994</v>
      </c>
      <c r="E129" s="141">
        <v>13.65</v>
      </c>
      <c r="F129" s="58"/>
      <c r="G129" s="133">
        <f t="shared" si="1"/>
        <v>1676.7500000000011</v>
      </c>
    </row>
    <row r="130" spans="1:9" ht="15" x14ac:dyDescent="0.25">
      <c r="A130" s="64">
        <v>43765</v>
      </c>
      <c r="B130" s="64">
        <v>43768</v>
      </c>
      <c r="C130" s="62" t="s">
        <v>995</v>
      </c>
      <c r="D130" s="62" t="s">
        <v>994</v>
      </c>
      <c r="E130" s="141">
        <v>9.0500000000000007</v>
      </c>
      <c r="F130" s="58"/>
      <c r="G130" s="133">
        <f t="shared" si="1"/>
        <v>1667.7000000000012</v>
      </c>
    </row>
    <row r="131" spans="1:9" ht="15" x14ac:dyDescent="0.25">
      <c r="A131" s="57">
        <v>43765</v>
      </c>
      <c r="B131" s="64">
        <v>43768</v>
      </c>
      <c r="C131" s="62" t="s">
        <v>995</v>
      </c>
      <c r="D131" s="62" t="s">
        <v>994</v>
      </c>
      <c r="E131" s="141">
        <v>11.2</v>
      </c>
      <c r="F131" s="58"/>
      <c r="G131" s="133">
        <f t="shared" si="1"/>
        <v>1656.5000000000011</v>
      </c>
      <c r="I131" t="s">
        <v>980</v>
      </c>
    </row>
    <row r="132" spans="1:9" ht="15" x14ac:dyDescent="0.25">
      <c r="A132" s="57">
        <v>43765</v>
      </c>
      <c r="B132" s="64">
        <v>43768</v>
      </c>
      <c r="C132" s="62" t="s">
        <v>995</v>
      </c>
      <c r="D132" s="62" t="s">
        <v>994</v>
      </c>
      <c r="E132" s="141">
        <v>7.6</v>
      </c>
      <c r="F132" s="58"/>
      <c r="G132" s="133">
        <f t="shared" si="1"/>
        <v>1648.9000000000012</v>
      </c>
    </row>
    <row r="133" spans="1:9" ht="15" x14ac:dyDescent="0.25">
      <c r="A133" s="57">
        <v>43765</v>
      </c>
      <c r="B133" s="64">
        <v>43768</v>
      </c>
      <c r="C133" s="62" t="s">
        <v>995</v>
      </c>
      <c r="D133" s="62" t="s">
        <v>994</v>
      </c>
      <c r="E133" s="141">
        <v>7.65</v>
      </c>
      <c r="F133" s="58"/>
      <c r="G133" s="133">
        <f t="shared" si="1"/>
        <v>1641.2500000000011</v>
      </c>
    </row>
    <row r="134" spans="1:9" ht="15" x14ac:dyDescent="0.25">
      <c r="A134" s="57">
        <v>43765</v>
      </c>
      <c r="B134" s="64">
        <v>43768</v>
      </c>
      <c r="C134" s="62" t="s">
        <v>995</v>
      </c>
      <c r="D134" s="62" t="s">
        <v>994</v>
      </c>
      <c r="E134" s="141">
        <v>10.65</v>
      </c>
      <c r="F134" s="58"/>
      <c r="G134" s="133">
        <f t="shared" si="1"/>
        <v>1630.600000000001</v>
      </c>
    </row>
    <row r="135" spans="1:9" ht="15" x14ac:dyDescent="0.25">
      <c r="A135" s="57">
        <v>43767</v>
      </c>
      <c r="B135" s="57">
        <v>43767</v>
      </c>
      <c r="C135" s="58" t="s">
        <v>308</v>
      </c>
      <c r="D135" s="58" t="s">
        <v>996</v>
      </c>
      <c r="E135" s="141">
        <v>4.6500000000000004</v>
      </c>
      <c r="F135" s="58"/>
      <c r="G135" s="133">
        <f t="shared" si="1"/>
        <v>1625.950000000001</v>
      </c>
    </row>
    <row r="136" spans="1:9" ht="15" x14ac:dyDescent="0.25">
      <c r="A136" s="57">
        <v>43768</v>
      </c>
      <c r="B136" s="57">
        <v>43768</v>
      </c>
      <c r="C136" s="58" t="s">
        <v>135</v>
      </c>
      <c r="D136" s="58" t="s">
        <v>997</v>
      </c>
      <c r="E136" s="141">
        <v>6.05</v>
      </c>
      <c r="F136" s="58"/>
      <c r="G136" s="133">
        <f t="shared" si="1"/>
        <v>1619.900000000001</v>
      </c>
    </row>
    <row r="137" spans="1:9" ht="15" x14ac:dyDescent="0.25">
      <c r="A137" s="57">
        <v>43739</v>
      </c>
      <c r="B137" s="57">
        <v>43739</v>
      </c>
      <c r="C137" s="58" t="s">
        <v>959</v>
      </c>
      <c r="D137" s="58" t="s">
        <v>998</v>
      </c>
      <c r="E137" s="141">
        <v>3.6</v>
      </c>
      <c r="F137" s="58"/>
      <c r="G137" s="133">
        <f t="shared" si="1"/>
        <v>1616.3000000000011</v>
      </c>
    </row>
    <row r="138" spans="1:9" ht="15" x14ac:dyDescent="0.25">
      <c r="A138" s="57">
        <v>43767</v>
      </c>
      <c r="B138" s="57">
        <v>43767</v>
      </c>
      <c r="C138" s="58" t="s">
        <v>130</v>
      </c>
      <c r="D138" s="58" t="s">
        <v>999</v>
      </c>
      <c r="E138" s="141">
        <v>5.9</v>
      </c>
      <c r="F138" s="58"/>
      <c r="G138" s="133">
        <f t="shared" si="1"/>
        <v>1610.400000000001</v>
      </c>
    </row>
    <row r="139" spans="1:9" ht="15" x14ac:dyDescent="0.25">
      <c r="A139" s="57">
        <v>43768</v>
      </c>
      <c r="B139" s="57">
        <v>43768</v>
      </c>
      <c r="C139" s="58" t="s">
        <v>444</v>
      </c>
      <c r="D139" s="58" t="s">
        <v>1000</v>
      </c>
      <c r="E139" s="141">
        <v>1.45</v>
      </c>
      <c r="F139" s="58"/>
      <c r="G139" s="133">
        <f t="shared" si="1"/>
        <v>1608.950000000001</v>
      </c>
    </row>
    <row r="140" spans="1:9" ht="15" x14ac:dyDescent="0.25">
      <c r="A140" s="57">
        <v>43767</v>
      </c>
      <c r="B140" s="57">
        <v>43767</v>
      </c>
      <c r="C140" s="58" t="s">
        <v>1001</v>
      </c>
      <c r="D140" s="58" t="s">
        <v>1002</v>
      </c>
      <c r="E140" s="141">
        <v>1.3</v>
      </c>
      <c r="F140" s="58"/>
      <c r="G140" s="133">
        <f t="shared" si="1"/>
        <v>1607.650000000001</v>
      </c>
    </row>
    <row r="141" spans="1:9" ht="15" x14ac:dyDescent="0.25">
      <c r="A141" s="57">
        <v>43768</v>
      </c>
      <c r="B141" s="57">
        <v>43768</v>
      </c>
      <c r="C141" s="58" t="s">
        <v>129</v>
      </c>
      <c r="D141" s="58" t="s">
        <v>1003</v>
      </c>
      <c r="E141" s="141">
        <v>2.1</v>
      </c>
      <c r="F141" s="58"/>
      <c r="G141" s="133">
        <f t="shared" si="1"/>
        <v>1605.5500000000011</v>
      </c>
    </row>
    <row r="142" spans="1:9" ht="15" x14ac:dyDescent="0.25">
      <c r="A142" s="57">
        <v>43766</v>
      </c>
      <c r="B142" s="57">
        <v>43766</v>
      </c>
      <c r="C142" s="58" t="s">
        <v>902</v>
      </c>
      <c r="D142" s="58" t="s">
        <v>1004</v>
      </c>
      <c r="E142" s="141">
        <v>2.8</v>
      </c>
      <c r="F142" s="58"/>
      <c r="G142" s="133">
        <f t="shared" ref="G142:G208" si="2">G141-E142</f>
        <v>1602.7500000000011</v>
      </c>
    </row>
    <row r="143" spans="1:9" ht="15" x14ac:dyDescent="0.25">
      <c r="A143" s="57">
        <v>43761</v>
      </c>
      <c r="B143" s="57">
        <v>43761</v>
      </c>
      <c r="C143" s="58" t="s">
        <v>130</v>
      </c>
      <c r="D143" s="58" t="s">
        <v>899</v>
      </c>
      <c r="E143" s="141">
        <v>3</v>
      </c>
      <c r="F143" s="58"/>
      <c r="G143" s="133">
        <f t="shared" si="2"/>
        <v>1599.7500000000011</v>
      </c>
    </row>
    <row r="144" spans="1:9" ht="15" x14ac:dyDescent="0.25">
      <c r="A144" s="57">
        <v>43767</v>
      </c>
      <c r="B144" s="57">
        <v>43767</v>
      </c>
      <c r="C144" s="58" t="s">
        <v>435</v>
      </c>
      <c r="D144" s="58" t="s">
        <v>729</v>
      </c>
      <c r="E144" s="141">
        <v>5.25</v>
      </c>
      <c r="F144" s="58"/>
      <c r="G144" s="133">
        <f t="shared" si="2"/>
        <v>1594.5000000000011</v>
      </c>
    </row>
    <row r="145" spans="1:7" ht="15" x14ac:dyDescent="0.25">
      <c r="A145" s="57">
        <v>43769</v>
      </c>
      <c r="B145" s="57">
        <v>43769</v>
      </c>
      <c r="C145" s="58" t="s">
        <v>556</v>
      </c>
      <c r="D145" s="58" t="s">
        <v>1005</v>
      </c>
      <c r="E145" s="141">
        <v>6.55</v>
      </c>
      <c r="F145" s="58"/>
      <c r="G145" s="133">
        <f t="shared" si="2"/>
        <v>1587.9500000000012</v>
      </c>
    </row>
    <row r="146" spans="1:7" ht="15" x14ac:dyDescent="0.25">
      <c r="A146" s="57">
        <v>43767</v>
      </c>
      <c r="B146" s="57">
        <v>43767</v>
      </c>
      <c r="C146" s="58" t="s">
        <v>905</v>
      </c>
      <c r="D146" s="58" t="s">
        <v>1006</v>
      </c>
      <c r="E146" s="141">
        <v>2.6</v>
      </c>
      <c r="F146" s="58"/>
      <c r="G146" s="133">
        <f t="shared" si="2"/>
        <v>1585.3500000000013</v>
      </c>
    </row>
    <row r="147" spans="1:7" ht="15" x14ac:dyDescent="0.25">
      <c r="A147" s="57">
        <v>43769</v>
      </c>
      <c r="B147" s="57">
        <v>43769</v>
      </c>
      <c r="C147" s="58" t="s">
        <v>905</v>
      </c>
      <c r="D147" s="58" t="s">
        <v>1007</v>
      </c>
      <c r="E147" s="141">
        <v>2.8</v>
      </c>
      <c r="F147" s="58"/>
      <c r="G147" s="133">
        <f t="shared" si="2"/>
        <v>1582.5500000000013</v>
      </c>
    </row>
    <row r="148" spans="1:7" ht="15" x14ac:dyDescent="0.25">
      <c r="A148" s="57">
        <v>43769</v>
      </c>
      <c r="B148" s="57">
        <v>43769</v>
      </c>
      <c r="C148" s="58" t="s">
        <v>1009</v>
      </c>
      <c r="D148" s="58" t="s">
        <v>1010</v>
      </c>
      <c r="E148" s="141">
        <v>4.9800000000000004</v>
      </c>
      <c r="F148" s="58"/>
      <c r="G148" s="133">
        <f t="shared" si="2"/>
        <v>1577.5700000000013</v>
      </c>
    </row>
    <row r="149" spans="1:7" ht="15" x14ac:dyDescent="0.25">
      <c r="A149" s="57">
        <v>43768</v>
      </c>
      <c r="B149" s="57">
        <v>43768</v>
      </c>
      <c r="C149" s="58" t="s">
        <v>91</v>
      </c>
      <c r="D149" s="58" t="s">
        <v>1008</v>
      </c>
      <c r="E149" s="141">
        <v>30.7</v>
      </c>
      <c r="F149" s="58"/>
      <c r="G149" s="133">
        <f t="shared" si="2"/>
        <v>1546.8700000000013</v>
      </c>
    </row>
    <row r="150" spans="1:7" ht="15" x14ac:dyDescent="0.25">
      <c r="A150" s="57">
        <v>43769</v>
      </c>
      <c r="B150" s="57">
        <v>43495</v>
      </c>
      <c r="C150" s="58" t="s">
        <v>91</v>
      </c>
      <c r="D150" s="58" t="s">
        <v>1008</v>
      </c>
      <c r="E150" s="141">
        <v>7.15</v>
      </c>
      <c r="F150" s="58"/>
      <c r="G150" s="133">
        <f t="shared" si="2"/>
        <v>1539.7200000000012</v>
      </c>
    </row>
    <row r="151" spans="1:7" ht="15" x14ac:dyDescent="0.25">
      <c r="A151" s="57">
        <v>43766</v>
      </c>
      <c r="B151" s="57">
        <v>43768</v>
      </c>
      <c r="C151" s="58" t="s">
        <v>1012</v>
      </c>
      <c r="D151" s="58" t="s">
        <v>1011</v>
      </c>
      <c r="E151" s="141">
        <v>7.8</v>
      </c>
      <c r="F151" s="58"/>
      <c r="G151" s="133">
        <f t="shared" si="2"/>
        <v>1531.9200000000012</v>
      </c>
    </row>
    <row r="152" spans="1:7" ht="15" x14ac:dyDescent="0.25">
      <c r="A152" s="57">
        <v>43768</v>
      </c>
      <c r="B152" s="57">
        <v>43773</v>
      </c>
      <c r="C152" s="58" t="s">
        <v>60</v>
      </c>
      <c r="D152" s="58" t="s">
        <v>1011</v>
      </c>
      <c r="E152" s="141">
        <v>3.35</v>
      </c>
      <c r="F152" s="58"/>
      <c r="G152" s="133">
        <f t="shared" si="2"/>
        <v>1528.5700000000013</v>
      </c>
    </row>
    <row r="153" spans="1:7" ht="15" x14ac:dyDescent="0.25">
      <c r="A153" s="57">
        <v>43768</v>
      </c>
      <c r="B153" s="57">
        <v>43773</v>
      </c>
      <c r="C153" s="58" t="s">
        <v>60</v>
      </c>
      <c r="D153" s="58" t="s">
        <v>1011</v>
      </c>
      <c r="E153" s="141">
        <v>3.35</v>
      </c>
      <c r="F153" s="58"/>
      <c r="G153" s="133">
        <f t="shared" si="2"/>
        <v>1525.2200000000014</v>
      </c>
    </row>
    <row r="154" spans="1:7" ht="15" x14ac:dyDescent="0.25">
      <c r="A154" s="57">
        <v>43773</v>
      </c>
      <c r="B154" s="57">
        <v>43774</v>
      </c>
      <c r="C154" s="58" t="s">
        <v>1013</v>
      </c>
      <c r="D154" s="58" t="s">
        <v>1014</v>
      </c>
      <c r="E154" s="141">
        <v>4.2</v>
      </c>
      <c r="F154" s="58"/>
      <c r="G154" s="133">
        <f t="shared" si="2"/>
        <v>1521.0200000000013</v>
      </c>
    </row>
    <row r="155" spans="1:7" ht="15" x14ac:dyDescent="0.25">
      <c r="A155" s="57">
        <v>43768</v>
      </c>
      <c r="B155" s="57">
        <v>43768</v>
      </c>
      <c r="C155" s="58" t="s">
        <v>1013</v>
      </c>
      <c r="D155" s="58" t="s">
        <v>1015</v>
      </c>
      <c r="E155" s="141">
        <v>10.85</v>
      </c>
      <c r="F155" s="58"/>
      <c r="G155" s="133">
        <f t="shared" si="2"/>
        <v>1510.1700000000014</v>
      </c>
    </row>
    <row r="156" spans="1:7" ht="15" x14ac:dyDescent="0.25">
      <c r="A156" s="57">
        <v>43770</v>
      </c>
      <c r="B156" s="57">
        <v>43770</v>
      </c>
      <c r="C156" s="58" t="s">
        <v>122</v>
      </c>
      <c r="D156" s="58" t="s">
        <v>997</v>
      </c>
      <c r="E156" s="141">
        <v>5.2</v>
      </c>
      <c r="F156" s="58"/>
      <c r="G156" s="133">
        <f t="shared" si="2"/>
        <v>1504.9700000000014</v>
      </c>
    </row>
    <row r="157" spans="1:7" ht="15" x14ac:dyDescent="0.25">
      <c r="A157" s="57">
        <v>43773</v>
      </c>
      <c r="B157" s="57">
        <v>43773</v>
      </c>
      <c r="C157" s="58" t="s">
        <v>1018</v>
      </c>
      <c r="D157" s="58" t="s">
        <v>1016</v>
      </c>
      <c r="E157" s="141">
        <v>2.4</v>
      </c>
      <c r="F157" s="58"/>
      <c r="G157" s="133">
        <f t="shared" si="2"/>
        <v>1502.5700000000013</v>
      </c>
    </row>
    <row r="158" spans="1:7" ht="15" x14ac:dyDescent="0.25">
      <c r="A158" s="57">
        <v>43773</v>
      </c>
      <c r="B158" s="57">
        <v>43773</v>
      </c>
      <c r="C158" s="58" t="s">
        <v>130</v>
      </c>
      <c r="D158" s="58" t="s">
        <v>1017</v>
      </c>
      <c r="E158" s="141">
        <v>3.25</v>
      </c>
      <c r="F158" s="58"/>
      <c r="G158" s="133">
        <f t="shared" si="2"/>
        <v>1499.3200000000013</v>
      </c>
    </row>
    <row r="159" spans="1:7" ht="15" x14ac:dyDescent="0.25">
      <c r="A159" s="57">
        <v>43773</v>
      </c>
      <c r="B159" s="57">
        <v>43774</v>
      </c>
      <c r="C159" s="58" t="s">
        <v>1019</v>
      </c>
      <c r="D159" s="58" t="s">
        <v>1020</v>
      </c>
      <c r="E159" s="141">
        <v>2.25</v>
      </c>
      <c r="F159" s="58"/>
      <c r="G159" s="133">
        <f t="shared" si="2"/>
        <v>1497.0700000000013</v>
      </c>
    </row>
    <row r="160" spans="1:7" ht="15" x14ac:dyDescent="0.25">
      <c r="A160" s="57">
        <v>43770</v>
      </c>
      <c r="B160" s="57">
        <v>43774</v>
      </c>
      <c r="C160" s="58" t="s">
        <v>122</v>
      </c>
      <c r="D160" s="58" t="s">
        <v>914</v>
      </c>
      <c r="E160" s="141">
        <v>2.5499999999999998</v>
      </c>
      <c r="F160" s="58"/>
      <c r="G160" s="133">
        <f t="shared" si="2"/>
        <v>1494.5200000000013</v>
      </c>
    </row>
    <row r="161" spans="1:7" ht="15" x14ac:dyDescent="0.25">
      <c r="A161" s="57">
        <v>43759</v>
      </c>
      <c r="B161" s="57">
        <v>43773</v>
      </c>
      <c r="C161" s="58" t="s">
        <v>902</v>
      </c>
      <c r="D161" s="58" t="s">
        <v>1021</v>
      </c>
      <c r="E161" s="141">
        <v>2.5</v>
      </c>
      <c r="F161" s="58"/>
      <c r="G161" s="133">
        <f t="shared" si="2"/>
        <v>1492.0200000000013</v>
      </c>
    </row>
    <row r="162" spans="1:7" ht="15" x14ac:dyDescent="0.25">
      <c r="A162" s="57">
        <v>43768</v>
      </c>
      <c r="B162" s="57">
        <v>43773</v>
      </c>
      <c r="C162" s="58" t="s">
        <v>1023</v>
      </c>
      <c r="D162" s="58" t="s">
        <v>1022</v>
      </c>
      <c r="E162" s="141">
        <v>11.26</v>
      </c>
      <c r="F162" s="58"/>
      <c r="G162" s="133">
        <f t="shared" si="2"/>
        <v>1480.7600000000014</v>
      </c>
    </row>
    <row r="163" spans="1:7" ht="15" x14ac:dyDescent="0.25">
      <c r="A163" s="57">
        <v>43768</v>
      </c>
      <c r="B163" s="57">
        <v>43773</v>
      </c>
      <c r="C163" s="58" t="s">
        <v>1023</v>
      </c>
      <c r="D163" s="58" t="s">
        <v>1022</v>
      </c>
      <c r="E163" s="141">
        <v>2.3199999999999998</v>
      </c>
      <c r="F163" s="58"/>
      <c r="G163" s="133">
        <f t="shared" si="2"/>
        <v>1478.4400000000014</v>
      </c>
    </row>
    <row r="164" spans="1:7" ht="15" x14ac:dyDescent="0.25">
      <c r="A164" s="57">
        <v>43769</v>
      </c>
      <c r="B164" s="57">
        <v>43773</v>
      </c>
      <c r="C164" s="58" t="s">
        <v>1024</v>
      </c>
      <c r="D164" s="58" t="s">
        <v>1022</v>
      </c>
      <c r="E164" s="141">
        <v>26.38</v>
      </c>
      <c r="F164" s="58"/>
      <c r="G164" s="133">
        <f t="shared" si="2"/>
        <v>1452.0600000000013</v>
      </c>
    </row>
    <row r="165" spans="1:7" ht="15" x14ac:dyDescent="0.25">
      <c r="A165" s="57">
        <v>43769</v>
      </c>
      <c r="B165" s="57">
        <v>43773</v>
      </c>
      <c r="C165" s="58" t="s">
        <v>1026</v>
      </c>
      <c r="D165" s="58" t="s">
        <v>1022</v>
      </c>
      <c r="E165" s="141">
        <v>7.88</v>
      </c>
      <c r="F165" s="58"/>
      <c r="G165" s="133">
        <f t="shared" si="2"/>
        <v>1444.1800000000012</v>
      </c>
    </row>
    <row r="166" spans="1:7" ht="15" x14ac:dyDescent="0.25">
      <c r="A166" s="57">
        <v>43767</v>
      </c>
      <c r="B166" s="57">
        <v>43773</v>
      </c>
      <c r="C166" s="58" t="s">
        <v>122</v>
      </c>
      <c r="D166" s="58" t="s">
        <v>1025</v>
      </c>
      <c r="E166" s="141">
        <v>2.2000000000000002</v>
      </c>
      <c r="F166" s="58"/>
      <c r="G166" s="133">
        <f t="shared" si="2"/>
        <v>1441.9800000000012</v>
      </c>
    </row>
    <row r="167" spans="1:7" ht="15" x14ac:dyDescent="0.25">
      <c r="A167" s="57">
        <v>43768</v>
      </c>
      <c r="B167" s="57">
        <v>43773</v>
      </c>
      <c r="C167" s="58" t="s">
        <v>1027</v>
      </c>
      <c r="D167" s="58" t="s">
        <v>1022</v>
      </c>
      <c r="E167" s="141">
        <v>7.95</v>
      </c>
      <c r="F167" s="58"/>
      <c r="G167" s="133">
        <f t="shared" si="2"/>
        <v>1434.0300000000011</v>
      </c>
    </row>
    <row r="168" spans="1:7" ht="15" x14ac:dyDescent="0.25">
      <c r="A168" s="57">
        <v>43765</v>
      </c>
      <c r="B168" s="57">
        <v>43768</v>
      </c>
      <c r="C168" s="58" t="s">
        <v>91</v>
      </c>
      <c r="D168" s="58" t="s">
        <v>919</v>
      </c>
      <c r="E168" s="141">
        <v>14.4</v>
      </c>
      <c r="F168" s="58"/>
      <c r="G168" s="133">
        <f t="shared" si="2"/>
        <v>1419.630000000001</v>
      </c>
    </row>
    <row r="169" spans="1:7" ht="15" x14ac:dyDescent="0.25">
      <c r="A169" s="57">
        <v>43764</v>
      </c>
      <c r="B169" s="57">
        <v>43768</v>
      </c>
      <c r="C169" s="58" t="s">
        <v>91</v>
      </c>
      <c r="D169" s="58" t="s">
        <v>919</v>
      </c>
      <c r="E169" s="141">
        <v>5.95</v>
      </c>
      <c r="F169" s="58"/>
      <c r="G169" s="133">
        <f t="shared" si="2"/>
        <v>1413.680000000001</v>
      </c>
    </row>
    <row r="170" spans="1:7" ht="15" x14ac:dyDescent="0.25">
      <c r="A170" s="57">
        <v>43765</v>
      </c>
      <c r="B170" s="57">
        <v>43768</v>
      </c>
      <c r="C170" s="58" t="s">
        <v>91</v>
      </c>
      <c r="D170" s="58" t="s">
        <v>919</v>
      </c>
      <c r="E170" s="141">
        <v>6.9</v>
      </c>
      <c r="F170" s="58"/>
      <c r="G170" s="133">
        <f t="shared" si="2"/>
        <v>1406.7800000000009</v>
      </c>
    </row>
    <row r="171" spans="1:7" ht="15" x14ac:dyDescent="0.25">
      <c r="A171" s="57">
        <v>43764</v>
      </c>
      <c r="B171" s="57">
        <v>43768</v>
      </c>
      <c r="C171" s="58" t="s">
        <v>91</v>
      </c>
      <c r="D171" s="58" t="s">
        <v>919</v>
      </c>
      <c r="E171" s="141">
        <v>10.199999999999999</v>
      </c>
      <c r="F171" s="58"/>
      <c r="G171" s="133">
        <f t="shared" si="2"/>
        <v>1396.5800000000008</v>
      </c>
    </row>
    <row r="172" spans="1:7" ht="15" x14ac:dyDescent="0.25">
      <c r="A172" s="57">
        <v>43764</v>
      </c>
      <c r="B172" s="57">
        <v>43768</v>
      </c>
      <c r="C172" s="58" t="s">
        <v>91</v>
      </c>
      <c r="D172" s="58" t="s">
        <v>919</v>
      </c>
      <c r="E172" s="141">
        <v>6.4</v>
      </c>
      <c r="F172" s="58"/>
      <c r="G172" s="133">
        <f t="shared" si="2"/>
        <v>1390.1800000000007</v>
      </c>
    </row>
    <row r="173" spans="1:7" ht="15" x14ac:dyDescent="0.25">
      <c r="A173" s="57">
        <v>43763</v>
      </c>
      <c r="B173" s="57">
        <v>43768</v>
      </c>
      <c r="C173" s="58" t="s">
        <v>91</v>
      </c>
      <c r="D173" s="58" t="s">
        <v>919</v>
      </c>
      <c r="E173" s="141">
        <v>6.05</v>
      </c>
      <c r="F173" s="58"/>
      <c r="G173" s="133">
        <f t="shared" si="2"/>
        <v>1384.1300000000008</v>
      </c>
    </row>
    <row r="174" spans="1:7" ht="15" x14ac:dyDescent="0.25">
      <c r="A174" s="57">
        <v>43764</v>
      </c>
      <c r="B174" s="57">
        <v>43768</v>
      </c>
      <c r="C174" s="58" t="s">
        <v>91</v>
      </c>
      <c r="D174" s="58" t="s">
        <v>919</v>
      </c>
      <c r="E174" s="141">
        <v>6.4</v>
      </c>
      <c r="F174" s="58"/>
      <c r="G174" s="133">
        <f t="shared" si="2"/>
        <v>1377.7300000000007</v>
      </c>
    </row>
    <row r="175" spans="1:7" ht="15" x14ac:dyDescent="0.25">
      <c r="A175" s="57">
        <v>43763</v>
      </c>
      <c r="B175" s="57">
        <v>43768</v>
      </c>
      <c r="C175" s="58" t="s">
        <v>91</v>
      </c>
      <c r="D175" s="58" t="s">
        <v>919</v>
      </c>
      <c r="E175" s="141">
        <v>4</v>
      </c>
      <c r="F175" s="58"/>
      <c r="G175" s="133">
        <f t="shared" si="2"/>
        <v>1373.7300000000007</v>
      </c>
    </row>
    <row r="176" spans="1:7" ht="15" x14ac:dyDescent="0.25">
      <c r="A176" s="57">
        <v>43763</v>
      </c>
      <c r="B176" s="57">
        <v>43768</v>
      </c>
      <c r="C176" s="58" t="s">
        <v>91</v>
      </c>
      <c r="D176" s="58" t="s">
        <v>919</v>
      </c>
      <c r="E176" s="141">
        <v>10.4</v>
      </c>
      <c r="F176" s="58"/>
      <c r="G176" s="133">
        <f t="shared" si="2"/>
        <v>1363.3300000000006</v>
      </c>
    </row>
    <row r="177" spans="1:7" ht="15" x14ac:dyDescent="0.25">
      <c r="A177" s="57">
        <v>43763</v>
      </c>
      <c r="B177" s="57">
        <v>43768</v>
      </c>
      <c r="C177" s="58" t="s">
        <v>848</v>
      </c>
      <c r="D177" s="58" t="s">
        <v>1028</v>
      </c>
      <c r="E177" s="141">
        <v>4.32</v>
      </c>
      <c r="F177" s="58"/>
      <c r="G177" s="133">
        <f t="shared" si="2"/>
        <v>1359.0100000000007</v>
      </c>
    </row>
    <row r="178" spans="1:7" ht="15" x14ac:dyDescent="0.25">
      <c r="A178" s="57">
        <v>43771</v>
      </c>
      <c r="B178" s="57">
        <v>43774</v>
      </c>
      <c r="C178" s="58" t="s">
        <v>130</v>
      </c>
      <c r="D178" s="58" t="s">
        <v>1029</v>
      </c>
      <c r="E178" s="141">
        <v>3.15</v>
      </c>
      <c r="F178" s="58"/>
      <c r="G178" s="133">
        <f t="shared" si="2"/>
        <v>1355.8600000000006</v>
      </c>
    </row>
    <row r="179" spans="1:7" ht="15" x14ac:dyDescent="0.25">
      <c r="A179" s="57">
        <v>43771</v>
      </c>
      <c r="B179" s="57">
        <v>43774</v>
      </c>
      <c r="C179" s="58" t="s">
        <v>253</v>
      </c>
      <c r="D179" s="58" t="s">
        <v>1030</v>
      </c>
      <c r="E179" s="141">
        <v>6.8</v>
      </c>
      <c r="F179" s="58"/>
      <c r="G179" s="133">
        <f t="shared" si="2"/>
        <v>1349.0600000000006</v>
      </c>
    </row>
    <row r="180" spans="1:7" ht="15" x14ac:dyDescent="0.25">
      <c r="A180" s="57">
        <v>43765</v>
      </c>
      <c r="B180" s="57">
        <v>43773</v>
      </c>
      <c r="C180" s="58" t="s">
        <v>1032</v>
      </c>
      <c r="D180" s="58" t="s">
        <v>1031</v>
      </c>
      <c r="E180" s="141">
        <v>1.85</v>
      </c>
      <c r="F180" s="58"/>
      <c r="G180" s="133">
        <f t="shared" si="2"/>
        <v>1347.2100000000007</v>
      </c>
    </row>
    <row r="181" spans="1:7" ht="15" x14ac:dyDescent="0.25">
      <c r="A181" s="57">
        <v>43769</v>
      </c>
      <c r="B181" s="57">
        <v>43774</v>
      </c>
      <c r="C181" s="58" t="s">
        <v>684</v>
      </c>
      <c r="D181" s="58" t="s">
        <v>1033</v>
      </c>
      <c r="E181" s="141">
        <v>4.7</v>
      </c>
      <c r="F181" s="58"/>
      <c r="G181" s="133">
        <f t="shared" si="2"/>
        <v>1342.5100000000007</v>
      </c>
    </row>
    <row r="182" spans="1:7" ht="15" x14ac:dyDescent="0.25">
      <c r="A182" s="57">
        <v>43771</v>
      </c>
      <c r="B182" s="57">
        <v>43774</v>
      </c>
      <c r="C182" s="58" t="s">
        <v>902</v>
      </c>
      <c r="D182" s="58" t="s">
        <v>853</v>
      </c>
      <c r="E182" s="141">
        <v>1.6</v>
      </c>
      <c r="F182" s="58"/>
      <c r="G182" s="133">
        <f t="shared" si="2"/>
        <v>1340.9100000000008</v>
      </c>
    </row>
    <row r="183" spans="1:7" ht="15" x14ac:dyDescent="0.25">
      <c r="A183" s="57">
        <v>43771</v>
      </c>
      <c r="B183" s="57">
        <v>43774</v>
      </c>
      <c r="C183" s="58" t="s">
        <v>902</v>
      </c>
      <c r="D183" s="58" t="s">
        <v>853</v>
      </c>
      <c r="E183" s="141">
        <v>0.6</v>
      </c>
      <c r="F183" s="58"/>
      <c r="G183" s="133">
        <f t="shared" si="2"/>
        <v>1340.3100000000009</v>
      </c>
    </row>
    <row r="184" spans="1:7" ht="15" x14ac:dyDescent="0.25">
      <c r="A184" s="57">
        <v>43771</v>
      </c>
      <c r="B184" s="57">
        <v>43773</v>
      </c>
      <c r="C184" s="58" t="s">
        <v>118</v>
      </c>
      <c r="D184" s="58" t="s">
        <v>1034</v>
      </c>
      <c r="E184" s="141">
        <v>5</v>
      </c>
      <c r="F184" s="58"/>
      <c r="G184" s="133">
        <f t="shared" si="2"/>
        <v>1335.3100000000009</v>
      </c>
    </row>
    <row r="185" spans="1:7" ht="15" x14ac:dyDescent="0.25">
      <c r="A185" s="57">
        <v>43764</v>
      </c>
      <c r="B185" s="57">
        <v>43773</v>
      </c>
      <c r="C185" s="58" t="s">
        <v>130</v>
      </c>
      <c r="D185" s="58" t="s">
        <v>9</v>
      </c>
      <c r="E185" s="141">
        <v>5.95</v>
      </c>
      <c r="F185" s="58"/>
      <c r="G185" s="133">
        <f t="shared" si="2"/>
        <v>1329.3600000000008</v>
      </c>
    </row>
    <row r="186" spans="1:7" ht="15" x14ac:dyDescent="0.25">
      <c r="A186" s="57">
        <v>43773</v>
      </c>
      <c r="B186" s="57">
        <v>43773</v>
      </c>
      <c r="C186" s="58" t="s">
        <v>130</v>
      </c>
      <c r="D186" s="58" t="s">
        <v>1035</v>
      </c>
      <c r="E186" s="141">
        <v>12.6</v>
      </c>
      <c r="F186" s="58"/>
      <c r="G186" s="133">
        <f t="shared" si="2"/>
        <v>1316.7600000000009</v>
      </c>
    </row>
    <row r="187" spans="1:7" ht="15" x14ac:dyDescent="0.25">
      <c r="A187" s="57">
        <v>43768</v>
      </c>
      <c r="B187" s="57">
        <v>43773</v>
      </c>
      <c r="C187" s="58" t="s">
        <v>130</v>
      </c>
      <c r="D187" s="58" t="s">
        <v>1036</v>
      </c>
      <c r="E187" s="141">
        <v>11.95</v>
      </c>
      <c r="F187" s="58"/>
      <c r="G187" s="133">
        <f t="shared" si="2"/>
        <v>1304.8100000000009</v>
      </c>
    </row>
    <row r="188" spans="1:7" ht="15" x14ac:dyDescent="0.25">
      <c r="A188" s="57">
        <v>43774</v>
      </c>
      <c r="B188" s="57">
        <v>43773</v>
      </c>
      <c r="C188" s="58" t="s">
        <v>130</v>
      </c>
      <c r="D188" s="58" t="s">
        <v>1037</v>
      </c>
      <c r="E188" s="141">
        <v>4</v>
      </c>
      <c r="F188" s="58"/>
      <c r="G188" s="133">
        <f t="shared" si="2"/>
        <v>1300.8100000000009</v>
      </c>
    </row>
    <row r="189" spans="1:7" ht="15" x14ac:dyDescent="0.25">
      <c r="A189" s="57">
        <v>43774</v>
      </c>
      <c r="B189" s="57">
        <v>43774</v>
      </c>
      <c r="C189" s="58" t="s">
        <v>72</v>
      </c>
      <c r="D189" s="58" t="s">
        <v>1040</v>
      </c>
      <c r="E189" s="141">
        <v>5.0999999999999996</v>
      </c>
      <c r="F189" s="58"/>
      <c r="G189" s="133">
        <f t="shared" si="2"/>
        <v>1295.7100000000009</v>
      </c>
    </row>
    <row r="190" spans="1:7" ht="15" x14ac:dyDescent="0.25">
      <c r="A190" s="57">
        <v>43768</v>
      </c>
      <c r="B190" s="57">
        <v>43773</v>
      </c>
      <c r="C190" s="58" t="s">
        <v>72</v>
      </c>
      <c r="D190" s="58" t="s">
        <v>1041</v>
      </c>
      <c r="E190" s="141">
        <v>3.65</v>
      </c>
      <c r="F190" s="58"/>
      <c r="G190" s="133">
        <f t="shared" si="2"/>
        <v>1292.0600000000009</v>
      </c>
    </row>
    <row r="191" spans="1:7" ht="15" x14ac:dyDescent="0.25">
      <c r="A191" s="57">
        <v>43774</v>
      </c>
      <c r="B191" s="57">
        <v>43774</v>
      </c>
      <c r="C191" s="58" t="s">
        <v>72</v>
      </c>
      <c r="D191" s="58" t="s">
        <v>1042</v>
      </c>
      <c r="E191" s="141">
        <v>4.7</v>
      </c>
      <c r="F191" s="58"/>
      <c r="G191" s="133">
        <f t="shared" si="2"/>
        <v>1287.3600000000008</v>
      </c>
    </row>
    <row r="192" spans="1:7" ht="15" x14ac:dyDescent="0.25">
      <c r="A192" s="57">
        <v>43774</v>
      </c>
      <c r="B192" s="57">
        <v>43774</v>
      </c>
      <c r="C192" s="58" t="s">
        <v>60</v>
      </c>
      <c r="D192" s="58" t="s">
        <v>1043</v>
      </c>
      <c r="E192" s="141">
        <v>9.3000000000000007</v>
      </c>
      <c r="F192" s="58"/>
      <c r="G192" s="133">
        <f t="shared" si="2"/>
        <v>1278.0600000000009</v>
      </c>
    </row>
    <row r="193" spans="1:7" ht="15" x14ac:dyDescent="0.25">
      <c r="A193" s="57">
        <v>43774</v>
      </c>
      <c r="B193" s="57">
        <v>43774</v>
      </c>
      <c r="C193" s="58" t="s">
        <v>130</v>
      </c>
      <c r="D193" s="58" t="s">
        <v>1020</v>
      </c>
      <c r="E193" s="141">
        <v>2</v>
      </c>
      <c r="F193" s="58"/>
      <c r="G193" s="133">
        <f t="shared" si="2"/>
        <v>1276.0600000000009</v>
      </c>
    </row>
    <row r="194" spans="1:7" ht="15" x14ac:dyDescent="0.25">
      <c r="A194" s="57">
        <v>43768</v>
      </c>
      <c r="B194" s="57">
        <v>43768</v>
      </c>
      <c r="C194" s="58" t="s">
        <v>130</v>
      </c>
      <c r="D194" s="58" t="s">
        <v>1038</v>
      </c>
      <c r="E194" s="141">
        <v>6.2</v>
      </c>
      <c r="F194" s="58"/>
      <c r="G194" s="133">
        <f t="shared" si="2"/>
        <v>1269.8600000000008</v>
      </c>
    </row>
    <row r="195" spans="1:7" ht="15" x14ac:dyDescent="0.25">
      <c r="A195" s="57">
        <v>43773</v>
      </c>
      <c r="B195" s="57">
        <v>43774</v>
      </c>
      <c r="C195" s="58" t="s">
        <v>130</v>
      </c>
      <c r="D195" s="58" t="s">
        <v>7</v>
      </c>
      <c r="E195" s="141">
        <v>11.25</v>
      </c>
      <c r="F195" s="58"/>
      <c r="G195" s="133">
        <f t="shared" si="2"/>
        <v>1258.6100000000008</v>
      </c>
    </row>
    <row r="196" spans="1:7" ht="15" x14ac:dyDescent="0.25">
      <c r="A196" s="57">
        <v>43772</v>
      </c>
      <c r="B196" s="57">
        <v>43772</v>
      </c>
      <c r="C196" s="58" t="s">
        <v>130</v>
      </c>
      <c r="D196" s="58" t="s">
        <v>1039</v>
      </c>
      <c r="E196" s="141">
        <v>7.3</v>
      </c>
      <c r="F196" s="58"/>
      <c r="G196" s="133">
        <f t="shared" si="2"/>
        <v>1251.3100000000009</v>
      </c>
    </row>
    <row r="197" spans="1:7" ht="15" x14ac:dyDescent="0.25">
      <c r="A197" s="57">
        <v>43769</v>
      </c>
      <c r="B197" s="57">
        <v>43773</v>
      </c>
      <c r="C197" s="58" t="s">
        <v>130</v>
      </c>
      <c r="D197" s="58" t="s">
        <v>956</v>
      </c>
      <c r="E197" s="141">
        <v>8.9499999999999993</v>
      </c>
      <c r="F197" s="58"/>
      <c r="G197" s="133">
        <f t="shared" si="2"/>
        <v>1242.3600000000008</v>
      </c>
    </row>
    <row r="198" spans="1:7" ht="15" x14ac:dyDescent="0.25">
      <c r="A198" s="57">
        <v>43768</v>
      </c>
      <c r="B198" s="57">
        <v>43773</v>
      </c>
      <c r="C198" s="58" t="s">
        <v>60</v>
      </c>
      <c r="D198" s="58" t="s">
        <v>1044</v>
      </c>
      <c r="E198" s="141">
        <v>10.7</v>
      </c>
      <c r="F198" s="58"/>
      <c r="G198" s="133">
        <f t="shared" si="2"/>
        <v>1231.6600000000008</v>
      </c>
    </row>
    <row r="199" spans="1:7" ht="15" x14ac:dyDescent="0.25">
      <c r="A199" s="57">
        <v>43768</v>
      </c>
      <c r="B199" s="57">
        <v>43773</v>
      </c>
      <c r="C199" s="58" t="s">
        <v>60</v>
      </c>
      <c r="D199" s="58" t="s">
        <v>1045</v>
      </c>
      <c r="E199" s="141">
        <v>17.600000000000001</v>
      </c>
      <c r="F199" s="58"/>
      <c r="G199" s="133">
        <f t="shared" si="2"/>
        <v>1214.0600000000009</v>
      </c>
    </row>
    <row r="200" spans="1:7" ht="15" x14ac:dyDescent="0.25">
      <c r="A200" s="57">
        <v>43772</v>
      </c>
      <c r="B200" s="57">
        <v>43774</v>
      </c>
      <c r="C200" s="58" t="s">
        <v>60</v>
      </c>
      <c r="D200" s="58" t="s">
        <v>1046</v>
      </c>
      <c r="E200" s="141">
        <v>37.5</v>
      </c>
      <c r="F200" s="58"/>
      <c r="G200" s="133">
        <f t="shared" si="2"/>
        <v>1176.5600000000009</v>
      </c>
    </row>
    <row r="201" spans="1:7" ht="15" x14ac:dyDescent="0.25">
      <c r="A201" s="57">
        <v>43770</v>
      </c>
      <c r="B201" s="57">
        <v>43774</v>
      </c>
      <c r="C201" s="58" t="s">
        <v>60</v>
      </c>
      <c r="D201" s="58" t="s">
        <v>1046</v>
      </c>
      <c r="E201" s="141">
        <v>26.8</v>
      </c>
      <c r="F201" s="58"/>
      <c r="G201" s="133">
        <f t="shared" si="2"/>
        <v>1149.7600000000009</v>
      </c>
    </row>
    <row r="202" spans="1:7" ht="15" x14ac:dyDescent="0.25">
      <c r="A202" s="57">
        <v>43774</v>
      </c>
      <c r="B202" s="57">
        <v>43774</v>
      </c>
      <c r="C202" s="58" t="s">
        <v>130</v>
      </c>
      <c r="D202" s="58" t="s">
        <v>7</v>
      </c>
      <c r="E202" s="141">
        <v>13.05</v>
      </c>
      <c r="F202" s="58"/>
      <c r="G202" s="133">
        <f t="shared" si="2"/>
        <v>1136.7100000000009</v>
      </c>
    </row>
    <row r="203" spans="1:7" ht="15" x14ac:dyDescent="0.25">
      <c r="A203" s="57">
        <v>43775</v>
      </c>
      <c r="B203" s="57">
        <v>43775</v>
      </c>
      <c r="C203" s="58" t="s">
        <v>1047</v>
      </c>
      <c r="D203" s="58" t="s">
        <v>1048</v>
      </c>
      <c r="E203" s="141">
        <v>10.3</v>
      </c>
      <c r="F203" s="58"/>
      <c r="G203" s="133">
        <f t="shared" si="2"/>
        <v>1126.410000000001</v>
      </c>
    </row>
    <row r="204" spans="1:7" ht="15" x14ac:dyDescent="0.25">
      <c r="A204" s="57">
        <v>43771</v>
      </c>
      <c r="B204" s="57">
        <v>43774</v>
      </c>
      <c r="C204" s="58" t="s">
        <v>60</v>
      </c>
      <c r="D204" s="58" t="s">
        <v>1049</v>
      </c>
      <c r="E204" s="141">
        <v>9.3000000000000007</v>
      </c>
      <c r="F204" s="58"/>
      <c r="G204" s="133">
        <f t="shared" si="2"/>
        <v>1117.110000000001</v>
      </c>
    </row>
    <row r="205" spans="1:7" ht="15" x14ac:dyDescent="0.25">
      <c r="A205" s="57">
        <v>43768</v>
      </c>
      <c r="B205" s="57">
        <v>43775</v>
      </c>
      <c r="C205" s="58" t="s">
        <v>181</v>
      </c>
      <c r="D205" s="58" t="s">
        <v>1044</v>
      </c>
      <c r="E205" s="141">
        <v>2.2000000000000002</v>
      </c>
      <c r="F205" s="58"/>
      <c r="G205" s="133">
        <f t="shared" si="2"/>
        <v>1114.910000000001</v>
      </c>
    </row>
    <row r="206" spans="1:7" ht="15" x14ac:dyDescent="0.25">
      <c r="A206" s="57">
        <v>43768</v>
      </c>
      <c r="B206" s="57">
        <v>43775</v>
      </c>
      <c r="C206" s="58" t="s">
        <v>181</v>
      </c>
      <c r="D206" s="58" t="s">
        <v>1044</v>
      </c>
      <c r="E206" s="141">
        <v>2.2000000000000002</v>
      </c>
      <c r="F206" s="58"/>
      <c r="G206" s="133">
        <f t="shared" si="2"/>
        <v>1112.7100000000009</v>
      </c>
    </row>
    <row r="207" spans="1:7" ht="15" x14ac:dyDescent="0.25">
      <c r="A207" s="57">
        <v>43768</v>
      </c>
      <c r="B207" s="57">
        <v>43775</v>
      </c>
      <c r="C207" s="58" t="s">
        <v>1050</v>
      </c>
      <c r="D207" s="58" t="s">
        <v>1044</v>
      </c>
      <c r="E207" s="141">
        <v>3.25</v>
      </c>
      <c r="F207" s="58"/>
      <c r="G207" s="133">
        <f t="shared" si="2"/>
        <v>1109.4600000000009</v>
      </c>
    </row>
    <row r="208" spans="1:7" ht="15" x14ac:dyDescent="0.25">
      <c r="A208" s="57">
        <v>43768</v>
      </c>
      <c r="B208" s="57">
        <v>43775</v>
      </c>
      <c r="C208" s="58" t="s">
        <v>60</v>
      </c>
      <c r="D208" s="58" t="s">
        <v>1044</v>
      </c>
      <c r="E208" s="141">
        <v>9.3000000000000007</v>
      </c>
      <c r="F208" s="58"/>
      <c r="G208" s="133">
        <f t="shared" si="2"/>
        <v>1100.160000000001</v>
      </c>
    </row>
    <row r="209" spans="1:7" ht="15" x14ac:dyDescent="0.25">
      <c r="A209" s="57">
        <v>43769</v>
      </c>
      <c r="B209" s="57">
        <v>43775</v>
      </c>
      <c r="C209" s="58" t="s">
        <v>130</v>
      </c>
      <c r="D209" s="58" t="s">
        <v>7</v>
      </c>
      <c r="E209" s="141">
        <v>13</v>
      </c>
      <c r="F209" s="58"/>
      <c r="G209" s="133">
        <f t="shared" ref="G209:G275" si="3">G208-E209</f>
        <v>1087.160000000001</v>
      </c>
    </row>
    <row r="210" spans="1:7" ht="15" x14ac:dyDescent="0.25">
      <c r="A210" s="57">
        <v>43769</v>
      </c>
      <c r="B210" s="57">
        <v>43775</v>
      </c>
      <c r="C210" s="58" t="s">
        <v>130</v>
      </c>
      <c r="D210" s="58" t="s">
        <v>7</v>
      </c>
      <c r="E210" s="141">
        <v>12.65</v>
      </c>
      <c r="F210" s="58"/>
      <c r="G210" s="133">
        <f t="shared" si="3"/>
        <v>1074.5100000000009</v>
      </c>
    </row>
    <row r="211" spans="1:7" ht="15" x14ac:dyDescent="0.25">
      <c r="A211" s="57">
        <v>43769</v>
      </c>
      <c r="B211" s="57">
        <v>43775</v>
      </c>
      <c r="C211" s="58" t="s">
        <v>130</v>
      </c>
      <c r="D211" s="58" t="s">
        <v>7</v>
      </c>
      <c r="E211" s="141">
        <v>8.85</v>
      </c>
      <c r="F211" s="58"/>
      <c r="G211" s="133">
        <f t="shared" si="3"/>
        <v>1065.660000000001</v>
      </c>
    </row>
    <row r="212" spans="1:7" ht="15" x14ac:dyDescent="0.25">
      <c r="A212" s="57">
        <v>43763</v>
      </c>
      <c r="B212" s="57">
        <v>43775</v>
      </c>
      <c r="C212" s="58" t="s">
        <v>1051</v>
      </c>
      <c r="D212" s="58" t="s">
        <v>1052</v>
      </c>
      <c r="E212" s="141">
        <v>1</v>
      </c>
      <c r="F212" s="58"/>
      <c r="G212" s="133">
        <f t="shared" si="3"/>
        <v>1064.660000000001</v>
      </c>
    </row>
    <row r="213" spans="1:7" ht="15" x14ac:dyDescent="0.25">
      <c r="A213" s="57">
        <v>43774</v>
      </c>
      <c r="B213" s="57">
        <v>43775</v>
      </c>
      <c r="C213" s="58" t="s">
        <v>902</v>
      </c>
      <c r="D213" s="58" t="s">
        <v>1053</v>
      </c>
      <c r="E213" s="141">
        <v>1.25</v>
      </c>
      <c r="F213" s="58"/>
      <c r="G213" s="133">
        <f t="shared" si="3"/>
        <v>1063.410000000001</v>
      </c>
    </row>
    <row r="214" spans="1:7" ht="15" x14ac:dyDescent="0.25">
      <c r="A214" s="57">
        <v>43774</v>
      </c>
      <c r="B214" s="57">
        <v>43775</v>
      </c>
      <c r="C214" s="58" t="s">
        <v>444</v>
      </c>
      <c r="D214" s="58" t="s">
        <v>1053</v>
      </c>
      <c r="E214" s="141">
        <v>2.35</v>
      </c>
      <c r="F214" s="58"/>
      <c r="G214" s="133">
        <f t="shared" si="3"/>
        <v>1061.0600000000011</v>
      </c>
    </row>
    <row r="215" spans="1:7" ht="15" x14ac:dyDescent="0.25">
      <c r="A215" s="57">
        <v>43769</v>
      </c>
      <c r="B215" s="57">
        <v>43775</v>
      </c>
      <c r="C215" s="58" t="s">
        <v>1054</v>
      </c>
      <c r="D215" s="58" t="s">
        <v>1055</v>
      </c>
      <c r="E215" s="141">
        <v>2.95</v>
      </c>
      <c r="F215" s="58"/>
      <c r="G215" s="133">
        <f t="shared" si="3"/>
        <v>1058.110000000001</v>
      </c>
    </row>
    <row r="216" spans="1:7" ht="15" x14ac:dyDescent="0.25">
      <c r="A216" s="57">
        <v>43773</v>
      </c>
      <c r="B216" s="57">
        <v>43775</v>
      </c>
      <c r="C216" s="58" t="s">
        <v>122</v>
      </c>
      <c r="D216" s="58" t="s">
        <v>1056</v>
      </c>
      <c r="E216" s="141">
        <v>9.5</v>
      </c>
      <c r="F216" s="58"/>
      <c r="G216" s="133">
        <f t="shared" si="3"/>
        <v>1048.610000000001</v>
      </c>
    </row>
    <row r="217" spans="1:7" ht="15" x14ac:dyDescent="0.25">
      <c r="A217" s="57">
        <v>43776</v>
      </c>
      <c r="B217" s="57">
        <v>43776</v>
      </c>
      <c r="C217" s="58" t="s">
        <v>72</v>
      </c>
      <c r="D217" s="58" t="s">
        <v>1057</v>
      </c>
      <c r="E217" s="141">
        <v>2.95</v>
      </c>
      <c r="F217" s="58"/>
      <c r="G217" s="133">
        <f t="shared" si="3"/>
        <v>1045.660000000001</v>
      </c>
    </row>
    <row r="218" spans="1:7" ht="15" x14ac:dyDescent="0.25">
      <c r="A218" s="57">
        <v>43769</v>
      </c>
      <c r="B218" s="57">
        <v>43776</v>
      </c>
      <c r="C218" s="58" t="s">
        <v>61</v>
      </c>
      <c r="D218" s="58" t="s">
        <v>1058</v>
      </c>
      <c r="E218" s="141">
        <v>0.7</v>
      </c>
      <c r="F218" s="58"/>
      <c r="G218" s="133">
        <f t="shared" si="3"/>
        <v>1044.9600000000009</v>
      </c>
    </row>
    <row r="219" spans="1:7" ht="15" x14ac:dyDescent="0.25">
      <c r="A219" s="57">
        <v>43774</v>
      </c>
      <c r="B219" s="57">
        <v>43776</v>
      </c>
      <c r="C219" s="58" t="s">
        <v>96</v>
      </c>
      <c r="D219" s="58" t="s">
        <v>1059</v>
      </c>
      <c r="E219" s="141">
        <v>5.75</v>
      </c>
      <c r="F219" s="58"/>
      <c r="G219" s="133">
        <f t="shared" si="3"/>
        <v>1039.2100000000009</v>
      </c>
    </row>
    <row r="220" spans="1:7" ht="15" x14ac:dyDescent="0.25">
      <c r="A220" s="57">
        <v>43776</v>
      </c>
      <c r="B220" s="57">
        <v>43776</v>
      </c>
      <c r="C220" s="58" t="s">
        <v>253</v>
      </c>
      <c r="D220" s="58" t="s">
        <v>1060</v>
      </c>
      <c r="E220" s="141">
        <v>3.3</v>
      </c>
      <c r="F220" s="58"/>
      <c r="G220" s="133">
        <f t="shared" si="3"/>
        <v>1035.910000000001</v>
      </c>
    </row>
    <row r="221" spans="1:7" ht="15" x14ac:dyDescent="0.25">
      <c r="A221" s="57">
        <v>43768</v>
      </c>
      <c r="B221" s="57">
        <v>43799</v>
      </c>
      <c r="C221" s="58" t="s">
        <v>902</v>
      </c>
      <c r="D221" s="58" t="s">
        <v>1061</v>
      </c>
      <c r="E221" s="141">
        <v>1</v>
      </c>
      <c r="F221" s="58"/>
      <c r="G221" s="133">
        <f t="shared" si="3"/>
        <v>1034.910000000001</v>
      </c>
    </row>
    <row r="222" spans="1:7" ht="15" x14ac:dyDescent="0.25">
      <c r="A222" s="57">
        <v>43773</v>
      </c>
      <c r="B222" s="57">
        <v>43773</v>
      </c>
      <c r="C222" s="58" t="s">
        <v>444</v>
      </c>
      <c r="D222" s="58" t="s">
        <v>1062</v>
      </c>
      <c r="E222" s="141">
        <v>4.7</v>
      </c>
      <c r="F222" s="58"/>
      <c r="G222" s="133">
        <f t="shared" si="3"/>
        <v>1030.2100000000009</v>
      </c>
    </row>
    <row r="223" spans="1:7" ht="15" x14ac:dyDescent="0.25">
      <c r="A223" s="57">
        <v>43769</v>
      </c>
      <c r="B223" s="57">
        <v>43769</v>
      </c>
      <c r="C223" s="58" t="s">
        <v>130</v>
      </c>
      <c r="D223" s="58" t="s">
        <v>1063</v>
      </c>
      <c r="E223" s="141">
        <v>4.6500000000000004</v>
      </c>
      <c r="F223" s="58"/>
      <c r="G223" s="133">
        <f t="shared" si="3"/>
        <v>1025.5600000000009</v>
      </c>
    </row>
    <row r="224" spans="1:7" ht="15" x14ac:dyDescent="0.25">
      <c r="A224" s="57">
        <v>43774</v>
      </c>
      <c r="B224" s="57">
        <v>43774</v>
      </c>
      <c r="C224" s="58" t="s">
        <v>60</v>
      </c>
      <c r="D224" s="58" t="s">
        <v>1064</v>
      </c>
      <c r="E224" s="141">
        <v>5.3</v>
      </c>
      <c r="F224" s="58"/>
      <c r="G224" s="133">
        <f t="shared" si="3"/>
        <v>1020.2600000000009</v>
      </c>
    </row>
    <row r="225" spans="1:7" ht="15" x14ac:dyDescent="0.25">
      <c r="A225" s="57">
        <v>43774</v>
      </c>
      <c r="B225" s="57">
        <v>43774</v>
      </c>
      <c r="C225" s="58" t="s">
        <v>60</v>
      </c>
      <c r="D225" s="58" t="s">
        <v>1064</v>
      </c>
      <c r="E225" s="141">
        <v>5.3</v>
      </c>
      <c r="F225" s="58"/>
      <c r="G225" s="133">
        <f t="shared" si="3"/>
        <v>1014.9600000000009</v>
      </c>
    </row>
    <row r="226" spans="1:7" ht="15" x14ac:dyDescent="0.25">
      <c r="A226" s="57">
        <v>43776</v>
      </c>
      <c r="B226" s="57">
        <v>43776</v>
      </c>
      <c r="C226" s="58" t="s">
        <v>1065</v>
      </c>
      <c r="D226" s="58" t="s">
        <v>1066</v>
      </c>
      <c r="E226" s="141">
        <v>6.45</v>
      </c>
      <c r="F226" s="58"/>
      <c r="G226" s="133">
        <f t="shared" si="3"/>
        <v>1008.5100000000009</v>
      </c>
    </row>
    <row r="227" spans="1:7" ht="15" x14ac:dyDescent="0.25">
      <c r="A227" s="57">
        <v>43774</v>
      </c>
      <c r="B227" s="57">
        <v>43774</v>
      </c>
      <c r="C227" s="58" t="s">
        <v>130</v>
      </c>
      <c r="D227" s="58" t="s">
        <v>7</v>
      </c>
      <c r="E227" s="141">
        <v>7.85</v>
      </c>
      <c r="F227" s="58"/>
      <c r="G227" s="133">
        <f t="shared" si="3"/>
        <v>1000.6600000000009</v>
      </c>
    </row>
    <row r="228" spans="1:7" ht="15" x14ac:dyDescent="0.25">
      <c r="A228" s="57">
        <v>43776</v>
      </c>
      <c r="B228" s="57">
        <v>43776</v>
      </c>
      <c r="C228" s="58" t="s">
        <v>500</v>
      </c>
      <c r="D228" s="58" t="s">
        <v>1067</v>
      </c>
      <c r="E228" s="141">
        <v>11.5</v>
      </c>
      <c r="F228" s="58"/>
      <c r="G228" s="133">
        <f t="shared" si="3"/>
        <v>989.16000000000088</v>
      </c>
    </row>
    <row r="229" spans="1:7" ht="15" x14ac:dyDescent="0.25">
      <c r="A229" s="57">
        <v>43776</v>
      </c>
      <c r="B229" s="57">
        <v>43776</v>
      </c>
      <c r="C229" s="58" t="s">
        <v>109</v>
      </c>
      <c r="D229" s="58" t="s">
        <v>1068</v>
      </c>
      <c r="E229" s="141">
        <v>4.4000000000000004</v>
      </c>
      <c r="F229" s="58"/>
      <c r="G229" s="133">
        <f t="shared" si="3"/>
        <v>984.7600000000009</v>
      </c>
    </row>
    <row r="230" spans="1:7" ht="15" x14ac:dyDescent="0.25">
      <c r="A230" s="57">
        <v>43777</v>
      </c>
      <c r="B230" s="57">
        <v>43777</v>
      </c>
      <c r="C230" s="58" t="s">
        <v>83</v>
      </c>
      <c r="D230" s="58" t="s">
        <v>1069</v>
      </c>
      <c r="E230" s="141">
        <v>16.7</v>
      </c>
      <c r="F230" s="58"/>
      <c r="G230" s="133">
        <f t="shared" si="3"/>
        <v>968.06000000000085</v>
      </c>
    </row>
    <row r="231" spans="1:7" ht="15" x14ac:dyDescent="0.25">
      <c r="A231" s="57">
        <v>43779</v>
      </c>
      <c r="B231" s="57">
        <v>43779</v>
      </c>
      <c r="C231" s="58" t="s">
        <v>1070</v>
      </c>
      <c r="D231" s="58" t="s">
        <v>1071</v>
      </c>
      <c r="E231" s="141">
        <v>50</v>
      </c>
      <c r="F231" s="58"/>
      <c r="G231" s="133">
        <f t="shared" si="3"/>
        <v>918.06000000000085</v>
      </c>
    </row>
    <row r="232" spans="1:7" ht="15" x14ac:dyDescent="0.25">
      <c r="A232" s="57">
        <v>43772</v>
      </c>
      <c r="B232" s="57">
        <v>43772</v>
      </c>
      <c r="C232" s="58" t="s">
        <v>49</v>
      </c>
      <c r="D232" s="58" t="s">
        <v>1072</v>
      </c>
      <c r="E232" s="141">
        <v>0.85</v>
      </c>
      <c r="F232" s="58"/>
      <c r="G232" s="133">
        <f t="shared" si="3"/>
        <v>917.21000000000083</v>
      </c>
    </row>
    <row r="233" spans="1:7" ht="15" x14ac:dyDescent="0.25">
      <c r="A233" s="57">
        <v>43776</v>
      </c>
      <c r="B233" s="57">
        <v>43776</v>
      </c>
      <c r="C233" s="58" t="s">
        <v>1073</v>
      </c>
      <c r="D233" s="58" t="s">
        <v>1074</v>
      </c>
      <c r="E233" s="141">
        <v>6.7</v>
      </c>
      <c r="F233" s="58"/>
      <c r="G233" s="133">
        <f t="shared" si="3"/>
        <v>910.51000000000079</v>
      </c>
    </row>
    <row r="234" spans="1:7" ht="15" x14ac:dyDescent="0.25">
      <c r="A234" s="57">
        <v>43775</v>
      </c>
      <c r="B234" s="57">
        <v>43775</v>
      </c>
      <c r="C234" s="58" t="s">
        <v>130</v>
      </c>
      <c r="D234" s="58" t="s">
        <v>956</v>
      </c>
      <c r="E234" s="141">
        <v>12.65</v>
      </c>
      <c r="F234" s="58"/>
      <c r="G234" s="133">
        <f t="shared" si="3"/>
        <v>897.86000000000081</v>
      </c>
    </row>
    <row r="235" spans="1:7" ht="15" x14ac:dyDescent="0.25">
      <c r="A235" s="57">
        <v>43775</v>
      </c>
      <c r="B235" s="57">
        <v>43775</v>
      </c>
      <c r="C235" s="58" t="s">
        <v>107</v>
      </c>
      <c r="D235" s="58" t="s">
        <v>729</v>
      </c>
      <c r="E235" s="141">
        <v>1</v>
      </c>
      <c r="F235" s="58"/>
      <c r="G235" s="133">
        <f t="shared" si="3"/>
        <v>896.86000000000081</v>
      </c>
    </row>
    <row r="236" spans="1:7" ht="15" x14ac:dyDescent="0.25">
      <c r="A236" s="57">
        <v>43777</v>
      </c>
      <c r="B236" s="57">
        <v>43777</v>
      </c>
      <c r="C236" s="58" t="s">
        <v>1075</v>
      </c>
      <c r="D236" s="58" t="s">
        <v>1076</v>
      </c>
      <c r="E236" s="141">
        <v>4.1500000000000004</v>
      </c>
      <c r="F236" s="58"/>
      <c r="G236" s="133">
        <f t="shared" si="3"/>
        <v>892.71000000000083</v>
      </c>
    </row>
    <row r="237" spans="1:7" ht="15" x14ac:dyDescent="0.25">
      <c r="A237" s="57">
        <v>43769</v>
      </c>
      <c r="B237" s="57">
        <v>43769</v>
      </c>
      <c r="C237" s="58" t="s">
        <v>130</v>
      </c>
      <c r="D237" s="58" t="s">
        <v>956</v>
      </c>
      <c r="E237" s="141">
        <v>5.05</v>
      </c>
      <c r="F237" s="58"/>
      <c r="G237" s="133">
        <f t="shared" si="3"/>
        <v>887.66000000000088</v>
      </c>
    </row>
    <row r="238" spans="1:7" ht="15" x14ac:dyDescent="0.25">
      <c r="A238" s="57">
        <v>43777</v>
      </c>
      <c r="B238" s="57">
        <v>43777</v>
      </c>
      <c r="C238" s="58" t="s">
        <v>59</v>
      </c>
      <c r="D238" s="58" t="s">
        <v>1077</v>
      </c>
      <c r="E238" s="141">
        <v>3.6</v>
      </c>
      <c r="F238" s="58"/>
      <c r="G238" s="133">
        <f t="shared" si="3"/>
        <v>884.06000000000085</v>
      </c>
    </row>
    <row r="239" spans="1:7" ht="15" x14ac:dyDescent="0.25">
      <c r="A239" s="57">
        <v>43775</v>
      </c>
      <c r="B239" s="57">
        <v>43775</v>
      </c>
      <c r="C239" s="58" t="s">
        <v>107</v>
      </c>
      <c r="D239" s="58" t="s">
        <v>64</v>
      </c>
      <c r="E239" s="141">
        <v>1.5</v>
      </c>
      <c r="F239" s="58"/>
      <c r="G239" s="133">
        <f t="shared" si="3"/>
        <v>882.56000000000085</v>
      </c>
    </row>
    <row r="240" spans="1:7" ht="15" x14ac:dyDescent="0.25">
      <c r="A240" s="57">
        <v>43777</v>
      </c>
      <c r="B240" s="57">
        <v>43777</v>
      </c>
      <c r="C240" s="58" t="s">
        <v>1078</v>
      </c>
      <c r="D240" s="58" t="s">
        <v>1079</v>
      </c>
      <c r="E240" s="141">
        <v>42.4</v>
      </c>
      <c r="F240" s="58"/>
      <c r="G240" s="133">
        <f t="shared" si="3"/>
        <v>840.16000000000088</v>
      </c>
    </row>
    <row r="241" spans="1:7" ht="15" x14ac:dyDescent="0.25">
      <c r="A241" s="57">
        <v>43777</v>
      </c>
      <c r="B241" s="57">
        <v>43777</v>
      </c>
      <c r="C241" s="58" t="s">
        <v>107</v>
      </c>
      <c r="D241" s="58" t="s">
        <v>1080</v>
      </c>
      <c r="E241" s="141">
        <v>1.7</v>
      </c>
      <c r="F241" s="58"/>
      <c r="G241" s="133">
        <f t="shared" si="3"/>
        <v>838.46000000000083</v>
      </c>
    </row>
    <row r="242" spans="1:7" ht="15" x14ac:dyDescent="0.25">
      <c r="A242" s="57">
        <v>43776</v>
      </c>
      <c r="B242" s="57">
        <v>43776</v>
      </c>
      <c r="C242" s="58" t="s">
        <v>107</v>
      </c>
      <c r="D242" s="58" t="s">
        <v>1081</v>
      </c>
      <c r="E242" s="141">
        <v>1.1000000000000001</v>
      </c>
      <c r="F242" s="58"/>
      <c r="G242" s="133">
        <f t="shared" si="3"/>
        <v>837.36000000000081</v>
      </c>
    </row>
    <row r="243" spans="1:7" ht="15" x14ac:dyDescent="0.25">
      <c r="A243" s="57">
        <v>43780</v>
      </c>
      <c r="B243" s="57">
        <v>43780</v>
      </c>
      <c r="C243" s="58" t="s">
        <v>1075</v>
      </c>
      <c r="D243" s="58" t="s">
        <v>1082</v>
      </c>
      <c r="E243" s="141">
        <v>14.3</v>
      </c>
      <c r="F243" s="58"/>
      <c r="G243" s="133">
        <f t="shared" si="3"/>
        <v>823.06000000000085</v>
      </c>
    </row>
    <row r="244" spans="1:7" ht="15" x14ac:dyDescent="0.25">
      <c r="A244" s="57">
        <v>43779</v>
      </c>
      <c r="B244" s="57">
        <v>43779</v>
      </c>
      <c r="C244" s="58" t="s">
        <v>1083</v>
      </c>
      <c r="D244" s="58" t="s">
        <v>1085</v>
      </c>
      <c r="E244" s="141">
        <v>40.5</v>
      </c>
      <c r="F244" s="58"/>
      <c r="G244" s="133">
        <f t="shared" si="3"/>
        <v>782.56000000000085</v>
      </c>
    </row>
    <row r="245" spans="1:7" ht="15" x14ac:dyDescent="0.25">
      <c r="A245" s="57">
        <v>43778</v>
      </c>
      <c r="B245" s="57">
        <v>43778</v>
      </c>
      <c r="C245" s="58" t="s">
        <v>1083</v>
      </c>
      <c r="D245" s="58" t="s">
        <v>1084</v>
      </c>
      <c r="E245" s="141">
        <v>47.1</v>
      </c>
      <c r="F245" s="58"/>
      <c r="G245" s="133">
        <f t="shared" si="3"/>
        <v>735.46000000000083</v>
      </c>
    </row>
    <row r="246" spans="1:7" ht="15" x14ac:dyDescent="0.25">
      <c r="A246" s="57">
        <v>43768</v>
      </c>
      <c r="B246" s="57">
        <v>43768</v>
      </c>
      <c r="C246" s="58" t="s">
        <v>130</v>
      </c>
      <c r="D246" s="58" t="s">
        <v>1086</v>
      </c>
      <c r="E246" s="141">
        <v>6.45</v>
      </c>
      <c r="F246" s="58"/>
      <c r="G246" s="133">
        <f t="shared" ref="G246:G273" si="4">G245-E246</f>
        <v>729.01000000000079</v>
      </c>
    </row>
    <row r="247" spans="1:7" ht="15" x14ac:dyDescent="0.25">
      <c r="A247" s="57">
        <v>43780</v>
      </c>
      <c r="B247" s="57">
        <v>43780</v>
      </c>
      <c r="C247" s="58" t="s">
        <v>537</v>
      </c>
      <c r="D247" s="58" t="s">
        <v>1087</v>
      </c>
      <c r="E247" s="141">
        <v>4.3499999999999996</v>
      </c>
      <c r="F247" s="58"/>
      <c r="G247" s="133">
        <f t="shared" si="3"/>
        <v>724.66000000000076</v>
      </c>
    </row>
    <row r="248" spans="1:7" ht="15" x14ac:dyDescent="0.25">
      <c r="A248" s="57">
        <v>43780</v>
      </c>
      <c r="B248" s="57">
        <v>43780</v>
      </c>
      <c r="C248" s="58" t="s">
        <v>537</v>
      </c>
      <c r="D248" s="58" t="s">
        <v>999</v>
      </c>
      <c r="E248" s="141">
        <v>4.3499999999999996</v>
      </c>
      <c r="F248" s="58"/>
      <c r="G248" s="133">
        <f t="shared" si="4"/>
        <v>720.31000000000074</v>
      </c>
    </row>
    <row r="249" spans="1:7" ht="15" x14ac:dyDescent="0.25">
      <c r="A249" s="57">
        <v>43780</v>
      </c>
      <c r="B249" s="57">
        <v>43780</v>
      </c>
      <c r="C249" s="58" t="s">
        <v>48</v>
      </c>
      <c r="D249" s="58" t="s">
        <v>7</v>
      </c>
      <c r="E249" s="141">
        <v>5.95</v>
      </c>
      <c r="F249" s="58"/>
      <c r="G249" s="133">
        <f t="shared" si="3"/>
        <v>714.3600000000007</v>
      </c>
    </row>
    <row r="250" spans="1:7" ht="15" x14ac:dyDescent="0.25">
      <c r="A250" s="57">
        <v>43781</v>
      </c>
      <c r="B250" s="57">
        <v>43781</v>
      </c>
      <c r="C250" s="58" t="s">
        <v>48</v>
      </c>
      <c r="D250" s="58" t="s">
        <v>1088</v>
      </c>
      <c r="E250" s="141">
        <v>2.35</v>
      </c>
      <c r="F250" s="58"/>
      <c r="G250" s="133">
        <f t="shared" si="3"/>
        <v>712.01000000000067</v>
      </c>
    </row>
    <row r="251" spans="1:7" ht="15" x14ac:dyDescent="0.25">
      <c r="A251" s="57">
        <v>43781</v>
      </c>
      <c r="B251" s="57">
        <v>43781</v>
      </c>
      <c r="C251" s="58" t="s">
        <v>1089</v>
      </c>
      <c r="D251" s="58" t="s">
        <v>1090</v>
      </c>
      <c r="E251" s="141">
        <v>7.5</v>
      </c>
      <c r="F251" s="58"/>
      <c r="G251" s="133">
        <f t="shared" si="4"/>
        <v>704.51000000000067</v>
      </c>
    </row>
    <row r="252" spans="1:7" ht="15" x14ac:dyDescent="0.25">
      <c r="A252" s="57">
        <v>43778</v>
      </c>
      <c r="B252" s="57">
        <v>43780</v>
      </c>
      <c r="C252" s="58" t="s">
        <v>1091</v>
      </c>
      <c r="D252" s="58" t="s">
        <v>1092</v>
      </c>
      <c r="E252" s="141">
        <v>13.9</v>
      </c>
      <c r="F252" s="58"/>
      <c r="G252" s="133">
        <f t="shared" si="3"/>
        <v>690.6100000000007</v>
      </c>
    </row>
    <row r="253" spans="1:7" ht="15" x14ac:dyDescent="0.25">
      <c r="A253" s="57">
        <v>43778</v>
      </c>
      <c r="B253" s="57">
        <v>43780</v>
      </c>
      <c r="C253" s="58" t="s">
        <v>48</v>
      </c>
      <c r="D253" s="58" t="s">
        <v>1092</v>
      </c>
      <c r="E253" s="141">
        <v>19.2</v>
      </c>
      <c r="F253" s="58"/>
      <c r="G253" s="133">
        <f t="shared" si="4"/>
        <v>671.41000000000065</v>
      </c>
    </row>
    <row r="254" spans="1:7" ht="15" x14ac:dyDescent="0.25">
      <c r="A254" s="57">
        <v>43779</v>
      </c>
      <c r="B254" s="57">
        <v>43780</v>
      </c>
      <c r="C254" s="58" t="s">
        <v>48</v>
      </c>
      <c r="D254" s="58" t="s">
        <v>1092</v>
      </c>
      <c r="E254" s="141">
        <v>15.85</v>
      </c>
      <c r="F254" s="58"/>
      <c r="G254" s="133">
        <f t="shared" si="3"/>
        <v>655.56000000000063</v>
      </c>
    </row>
    <row r="255" spans="1:7" ht="15" x14ac:dyDescent="0.25">
      <c r="A255" s="57">
        <v>43778</v>
      </c>
      <c r="B255" s="57">
        <v>43780</v>
      </c>
      <c r="C255" s="58" t="s">
        <v>83</v>
      </c>
      <c r="D255" s="58" t="s">
        <v>1093</v>
      </c>
      <c r="E255" s="141">
        <v>5.2</v>
      </c>
      <c r="F255" s="58"/>
      <c r="G255" s="133">
        <f t="shared" si="3"/>
        <v>650.36000000000058</v>
      </c>
    </row>
    <row r="256" spans="1:7" ht="15" x14ac:dyDescent="0.25">
      <c r="A256" s="57">
        <v>43778</v>
      </c>
      <c r="B256" s="57">
        <v>43780</v>
      </c>
      <c r="C256" s="58" t="s">
        <v>611</v>
      </c>
      <c r="D256" s="58" t="s">
        <v>1094</v>
      </c>
      <c r="E256" s="141">
        <v>1.85</v>
      </c>
      <c r="F256" s="58"/>
      <c r="G256" s="133">
        <f t="shared" si="4"/>
        <v>648.51000000000056</v>
      </c>
    </row>
    <row r="257" spans="1:7" ht="15" x14ac:dyDescent="0.25">
      <c r="A257" s="57">
        <v>43778</v>
      </c>
      <c r="B257" s="57">
        <v>43780</v>
      </c>
      <c r="C257" s="58" t="s">
        <v>1095</v>
      </c>
      <c r="D257" s="58" t="s">
        <v>1096</v>
      </c>
      <c r="E257" s="141">
        <v>2.65</v>
      </c>
      <c r="F257" s="58"/>
      <c r="G257" s="133">
        <f t="shared" si="3"/>
        <v>645.86000000000058</v>
      </c>
    </row>
    <row r="258" spans="1:7" ht="15" x14ac:dyDescent="0.25">
      <c r="A258" s="57">
        <v>43777</v>
      </c>
      <c r="B258" s="57">
        <v>43780</v>
      </c>
      <c r="C258" s="58" t="s">
        <v>1097</v>
      </c>
      <c r="D258" s="58" t="s">
        <v>1098</v>
      </c>
      <c r="E258" s="141">
        <v>7.4</v>
      </c>
      <c r="F258" s="58"/>
      <c r="G258" s="133">
        <f t="shared" si="4"/>
        <v>638.4600000000006</v>
      </c>
    </row>
    <row r="259" spans="1:7" ht="15" x14ac:dyDescent="0.25">
      <c r="A259" s="57">
        <v>43778</v>
      </c>
      <c r="B259" s="57">
        <v>43780</v>
      </c>
      <c r="C259" s="58" t="s">
        <v>58</v>
      </c>
      <c r="D259" s="58" t="s">
        <v>1099</v>
      </c>
      <c r="E259" s="141">
        <v>1.55</v>
      </c>
      <c r="F259" s="58"/>
      <c r="G259" s="133">
        <f t="shared" si="3"/>
        <v>636.91000000000065</v>
      </c>
    </row>
    <row r="260" spans="1:7" ht="15" x14ac:dyDescent="0.25">
      <c r="A260" s="57">
        <v>43780</v>
      </c>
      <c r="B260" s="57">
        <v>43780</v>
      </c>
      <c r="C260" s="58" t="s">
        <v>107</v>
      </c>
      <c r="D260" s="58" t="s">
        <v>1100</v>
      </c>
      <c r="E260" s="141">
        <v>1</v>
      </c>
      <c r="F260" s="58"/>
      <c r="G260" s="133">
        <f t="shared" si="3"/>
        <v>635.91000000000065</v>
      </c>
    </row>
    <row r="261" spans="1:7" ht="15" x14ac:dyDescent="0.25">
      <c r="A261" s="57">
        <v>43781</v>
      </c>
      <c r="B261" s="57">
        <v>43781</v>
      </c>
      <c r="C261" s="58" t="s">
        <v>48</v>
      </c>
      <c r="D261" s="58" t="s">
        <v>7</v>
      </c>
      <c r="E261" s="141">
        <v>6.2</v>
      </c>
      <c r="F261" s="58"/>
      <c r="G261" s="133">
        <f t="shared" si="4"/>
        <v>629.7100000000006</v>
      </c>
    </row>
    <row r="262" spans="1:7" ht="15" x14ac:dyDescent="0.25">
      <c r="A262" s="57">
        <v>43781</v>
      </c>
      <c r="B262" s="57">
        <v>43781</v>
      </c>
      <c r="C262" s="58" t="s">
        <v>48</v>
      </c>
      <c r="D262" s="58" t="s">
        <v>1101</v>
      </c>
      <c r="E262" s="141">
        <v>2.9</v>
      </c>
      <c r="F262" s="58"/>
      <c r="G262" s="133">
        <f t="shared" si="3"/>
        <v>626.81000000000063</v>
      </c>
    </row>
    <row r="263" spans="1:7" ht="15" x14ac:dyDescent="0.25">
      <c r="A263" s="57">
        <v>43767</v>
      </c>
      <c r="B263" s="57">
        <v>43780</v>
      </c>
      <c r="C263" s="58" t="s">
        <v>122</v>
      </c>
      <c r="D263" s="58" t="s">
        <v>1102</v>
      </c>
      <c r="E263" s="141">
        <v>2.2000000000000002</v>
      </c>
      <c r="F263" s="58"/>
      <c r="G263" s="133">
        <f t="shared" si="4"/>
        <v>624.61000000000058</v>
      </c>
    </row>
    <row r="264" spans="1:7" ht="15" x14ac:dyDescent="0.25">
      <c r="A264" s="57">
        <v>43776</v>
      </c>
      <c r="B264" s="57">
        <v>43781</v>
      </c>
      <c r="C264" s="58" t="s">
        <v>107</v>
      </c>
      <c r="D264" s="58" t="s">
        <v>1103</v>
      </c>
      <c r="E264" s="141">
        <v>1.7</v>
      </c>
      <c r="F264" s="58"/>
      <c r="G264" s="133">
        <f t="shared" si="3"/>
        <v>622.91000000000054</v>
      </c>
    </row>
    <row r="265" spans="1:7" ht="15" x14ac:dyDescent="0.25">
      <c r="A265" s="57">
        <v>43781</v>
      </c>
      <c r="B265" s="57">
        <v>43781</v>
      </c>
      <c r="C265" s="58" t="s">
        <v>49</v>
      </c>
      <c r="D265" s="58" t="s">
        <v>1104</v>
      </c>
      <c r="E265" s="141">
        <v>0.55000000000000004</v>
      </c>
      <c r="F265" s="58"/>
      <c r="G265" s="133">
        <f t="shared" si="3"/>
        <v>622.36000000000058</v>
      </c>
    </row>
    <row r="266" spans="1:7" ht="15" x14ac:dyDescent="0.25">
      <c r="A266" s="57">
        <v>43776</v>
      </c>
      <c r="B266" s="57">
        <v>43780</v>
      </c>
      <c r="C266" s="58" t="s">
        <v>107</v>
      </c>
      <c r="D266" s="58" t="s">
        <v>1106</v>
      </c>
      <c r="E266" s="141">
        <v>1</v>
      </c>
      <c r="F266" s="58"/>
      <c r="G266" s="133">
        <f t="shared" si="4"/>
        <v>621.36000000000058</v>
      </c>
    </row>
    <row r="267" spans="1:7" ht="15" x14ac:dyDescent="0.25">
      <c r="A267" s="57">
        <v>43781</v>
      </c>
      <c r="B267" s="57">
        <v>43781</v>
      </c>
      <c r="C267" s="58" t="s">
        <v>107</v>
      </c>
      <c r="D267" s="58" t="s">
        <v>1105</v>
      </c>
      <c r="E267" s="141">
        <v>0.5</v>
      </c>
      <c r="F267" s="58"/>
      <c r="G267" s="133">
        <f t="shared" si="3"/>
        <v>620.86000000000058</v>
      </c>
    </row>
    <row r="268" spans="1:7" ht="15" x14ac:dyDescent="0.25">
      <c r="A268" s="57">
        <v>43738</v>
      </c>
      <c r="B268" s="57">
        <v>43782</v>
      </c>
      <c r="C268" s="58" t="s">
        <v>253</v>
      </c>
      <c r="D268" s="58" t="s">
        <v>1107</v>
      </c>
      <c r="E268" s="141">
        <v>2.9</v>
      </c>
      <c r="F268" s="58"/>
      <c r="G268" s="133">
        <f t="shared" si="4"/>
        <v>617.9600000000006</v>
      </c>
    </row>
    <row r="269" spans="1:7" ht="15" x14ac:dyDescent="0.25">
      <c r="A269" s="57">
        <v>43781</v>
      </c>
      <c r="B269" s="57">
        <v>43782</v>
      </c>
      <c r="C269" s="58" t="s">
        <v>679</v>
      </c>
      <c r="D269" s="58" t="s">
        <v>1108</v>
      </c>
      <c r="E269" s="141">
        <v>5.45</v>
      </c>
      <c r="F269" s="58"/>
      <c r="G269" s="133">
        <f t="shared" si="3"/>
        <v>612.51000000000056</v>
      </c>
    </row>
    <row r="270" spans="1:7" ht="15" x14ac:dyDescent="0.25">
      <c r="A270" s="57">
        <v>43776</v>
      </c>
      <c r="B270" s="57">
        <v>43782</v>
      </c>
      <c r="C270" s="58" t="s">
        <v>72</v>
      </c>
      <c r="D270" s="58" t="s">
        <v>1109</v>
      </c>
      <c r="E270" s="141">
        <v>3.05</v>
      </c>
      <c r="F270" s="58"/>
      <c r="G270" s="133">
        <f t="shared" si="3"/>
        <v>609.4600000000006</v>
      </c>
    </row>
    <row r="271" spans="1:7" ht="15" x14ac:dyDescent="0.25">
      <c r="A271" s="57">
        <v>43781</v>
      </c>
      <c r="B271" s="57">
        <v>43782</v>
      </c>
      <c r="C271" s="58" t="s">
        <v>48</v>
      </c>
      <c r="D271" s="58" t="s">
        <v>1110</v>
      </c>
      <c r="E271" s="141">
        <v>10.050000000000001</v>
      </c>
      <c r="F271" s="58"/>
      <c r="G271" s="133">
        <f t="shared" si="4"/>
        <v>599.41000000000065</v>
      </c>
    </row>
    <row r="272" spans="1:7" ht="15" x14ac:dyDescent="0.25">
      <c r="A272" s="57">
        <v>43753</v>
      </c>
      <c r="B272" s="57">
        <v>43753</v>
      </c>
      <c r="C272" s="58" t="s">
        <v>1111</v>
      </c>
      <c r="D272" s="58" t="s">
        <v>945</v>
      </c>
      <c r="E272" s="141">
        <v>2.7</v>
      </c>
      <c r="F272" s="58"/>
      <c r="G272" s="133">
        <f t="shared" si="3"/>
        <v>596.7100000000006</v>
      </c>
    </row>
    <row r="273" spans="1:7" ht="15" x14ac:dyDescent="0.25">
      <c r="A273" s="57">
        <v>43749</v>
      </c>
      <c r="B273" s="57">
        <v>43749</v>
      </c>
      <c r="C273" s="58" t="s">
        <v>1111</v>
      </c>
      <c r="D273" s="58" t="s">
        <v>945</v>
      </c>
      <c r="E273" s="141">
        <v>0.6</v>
      </c>
      <c r="F273" s="58"/>
      <c r="G273" s="133">
        <f t="shared" si="4"/>
        <v>596.11000000000058</v>
      </c>
    </row>
    <row r="274" spans="1:7" ht="15" x14ac:dyDescent="0.25">
      <c r="A274" s="57">
        <v>43779</v>
      </c>
      <c r="B274" s="57">
        <v>43782</v>
      </c>
      <c r="C274" s="58" t="s">
        <v>849</v>
      </c>
      <c r="D274" s="58" t="s">
        <v>1112</v>
      </c>
      <c r="E274" s="141">
        <v>2</v>
      </c>
      <c r="F274" s="58"/>
      <c r="G274" s="133">
        <f t="shared" si="3"/>
        <v>594.11000000000058</v>
      </c>
    </row>
    <row r="275" spans="1:7" ht="15" x14ac:dyDescent="0.25">
      <c r="A275" s="57">
        <v>43780</v>
      </c>
      <c r="B275" s="57">
        <v>43782</v>
      </c>
      <c r="C275" s="58" t="s">
        <v>308</v>
      </c>
      <c r="D275" s="58" t="s">
        <v>1113</v>
      </c>
      <c r="E275" s="141">
        <v>4.25</v>
      </c>
      <c r="F275" s="58"/>
      <c r="G275" s="133">
        <f t="shared" si="3"/>
        <v>589.86000000000058</v>
      </c>
    </row>
    <row r="276" spans="1:7" ht="15" x14ac:dyDescent="0.25">
      <c r="A276" s="93"/>
      <c r="B276" s="93"/>
      <c r="C276" s="267" t="s">
        <v>797</v>
      </c>
      <c r="D276" s="267"/>
      <c r="E276" s="91">
        <f>SUM(E6:E275)</f>
        <v>2096.0899999999992</v>
      </c>
      <c r="F276" s="60"/>
      <c r="G276" s="133"/>
    </row>
    <row r="277" spans="1:7" ht="15" x14ac:dyDescent="0.25">
      <c r="E277" s="142"/>
    </row>
    <row r="278" spans="1:7" ht="15" x14ac:dyDescent="0.25">
      <c r="E278" s="142"/>
    </row>
  </sheetData>
  <mergeCells count="2">
    <mergeCell ref="B1:C1"/>
    <mergeCell ref="C276:D27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9"/>
  <sheetViews>
    <sheetView topLeftCell="A307" workbookViewId="0">
      <selection activeCell="K323" sqref="K323"/>
    </sheetView>
  </sheetViews>
  <sheetFormatPr baseColWidth="10" defaultRowHeight="15" x14ac:dyDescent="0.2"/>
  <cols>
    <col min="1" max="2" width="12.875" style="176" bestFit="1" customWidth="1"/>
    <col min="3" max="3" width="22.125" style="176" customWidth="1"/>
    <col min="4" max="4" width="28.375" style="176" customWidth="1"/>
    <col min="5" max="5" width="8" style="176" customWidth="1"/>
    <col min="6" max="6" width="8.75" style="176" customWidth="1"/>
    <col min="7" max="7" width="8" style="176" customWidth="1"/>
    <col min="8" max="9" width="11" style="176"/>
    <col min="10" max="10" width="15.125" style="176" customWidth="1"/>
    <col min="11" max="11" width="19.125" style="176" customWidth="1"/>
    <col min="12" max="13" width="11" style="176"/>
    <col min="14" max="14" width="11.125" style="176" bestFit="1" customWidth="1"/>
    <col min="15" max="16384" width="11" style="176"/>
  </cols>
  <sheetData>
    <row r="1" spans="1:7" ht="15.75" x14ac:dyDescent="0.25">
      <c r="A1" s="173"/>
      <c r="B1" s="252" t="s">
        <v>8</v>
      </c>
      <c r="C1" s="253"/>
      <c r="D1" s="174"/>
      <c r="E1" s="175"/>
      <c r="F1" s="40"/>
      <c r="G1" s="175"/>
    </row>
    <row r="2" spans="1:7" ht="15.75" x14ac:dyDescent="0.25">
      <c r="A2" s="177"/>
      <c r="B2" s="178"/>
      <c r="C2" s="179" t="s">
        <v>21</v>
      </c>
      <c r="D2" s="180"/>
      <c r="E2" s="175"/>
      <c r="F2" s="40"/>
      <c r="G2" s="175"/>
    </row>
    <row r="3" spans="1:7" ht="27.75" customHeight="1" x14ac:dyDescent="0.2">
      <c r="A3" s="181" t="s">
        <v>4</v>
      </c>
      <c r="B3" s="181" t="s">
        <v>5</v>
      </c>
      <c r="C3" s="181" t="s">
        <v>0</v>
      </c>
      <c r="D3" s="181" t="s">
        <v>6</v>
      </c>
      <c r="E3" s="182" t="s">
        <v>1</v>
      </c>
      <c r="F3" s="183" t="s">
        <v>2</v>
      </c>
      <c r="G3" s="182" t="s">
        <v>3</v>
      </c>
    </row>
    <row r="4" spans="1:7" ht="15.75" x14ac:dyDescent="0.25">
      <c r="A4" s="177"/>
      <c r="B4" s="177"/>
      <c r="C4" s="184"/>
      <c r="D4" s="185"/>
      <c r="E4" s="186"/>
      <c r="F4" s="187"/>
      <c r="G4" s="186">
        <v>622</v>
      </c>
    </row>
    <row r="5" spans="1:7" ht="13.5" customHeight="1" x14ac:dyDescent="0.25">
      <c r="A5" s="188"/>
      <c r="B5" s="188"/>
      <c r="C5" s="189" t="s">
        <v>1835</v>
      </c>
      <c r="D5" s="190"/>
      <c r="E5" s="175"/>
      <c r="F5" s="206">
        <v>2700</v>
      </c>
      <c r="G5" s="191">
        <f>G4+F5</f>
        <v>3322</v>
      </c>
    </row>
    <row r="6" spans="1:7" ht="15.75" x14ac:dyDescent="0.25">
      <c r="A6" s="192">
        <v>43853</v>
      </c>
      <c r="B6" s="192">
        <v>43853</v>
      </c>
      <c r="C6" s="189" t="s">
        <v>55</v>
      </c>
      <c r="D6" s="40" t="s">
        <v>381</v>
      </c>
      <c r="E6" s="193">
        <v>5.55</v>
      </c>
      <c r="F6" s="189"/>
      <c r="G6" s="191">
        <f t="shared" ref="G6:G21" si="0">G5-E6</f>
        <v>3316.45</v>
      </c>
    </row>
    <row r="7" spans="1:7" ht="15.75" x14ac:dyDescent="0.25">
      <c r="A7" s="194">
        <v>43851</v>
      </c>
      <c r="B7" s="194">
        <v>43853</v>
      </c>
      <c r="C7" s="195" t="s">
        <v>57</v>
      </c>
      <c r="D7" s="195" t="s">
        <v>1622</v>
      </c>
      <c r="E7" s="195">
        <v>2.25</v>
      </c>
      <c r="F7" s="189"/>
      <c r="G7" s="191">
        <f t="shared" si="0"/>
        <v>3314.2</v>
      </c>
    </row>
    <row r="8" spans="1:7" ht="15.75" x14ac:dyDescent="0.25">
      <c r="A8" s="194">
        <v>43847</v>
      </c>
      <c r="B8" s="194">
        <v>43853</v>
      </c>
      <c r="C8" s="195" t="s">
        <v>1574</v>
      </c>
      <c r="D8" s="195" t="s">
        <v>1623</v>
      </c>
      <c r="E8" s="195">
        <v>4.95</v>
      </c>
      <c r="F8" s="189"/>
      <c r="G8" s="191">
        <f t="shared" si="0"/>
        <v>3309.25</v>
      </c>
    </row>
    <row r="9" spans="1:7" ht="15.75" x14ac:dyDescent="0.25">
      <c r="A9" s="194">
        <v>43852</v>
      </c>
      <c r="B9" s="194">
        <v>43853</v>
      </c>
      <c r="C9" s="195" t="s">
        <v>122</v>
      </c>
      <c r="D9" s="195" t="s">
        <v>1624</v>
      </c>
      <c r="E9" s="195">
        <v>3.6</v>
      </c>
      <c r="F9" s="189"/>
      <c r="G9" s="191">
        <f t="shared" si="0"/>
        <v>3305.65</v>
      </c>
    </row>
    <row r="10" spans="1:7" ht="15.75" x14ac:dyDescent="0.25">
      <c r="A10" s="194">
        <v>43853</v>
      </c>
      <c r="B10" s="194">
        <v>43853</v>
      </c>
      <c r="C10" s="195" t="s">
        <v>1625</v>
      </c>
      <c r="D10" s="195" t="s">
        <v>1626</v>
      </c>
      <c r="E10" s="195">
        <v>1.55</v>
      </c>
      <c r="F10" s="189"/>
      <c r="G10" s="191">
        <f t="shared" si="0"/>
        <v>3304.1</v>
      </c>
    </row>
    <row r="11" spans="1:7" ht="15.75" x14ac:dyDescent="0.25">
      <c r="A11" s="194">
        <v>43854</v>
      </c>
      <c r="B11" s="194">
        <v>43854</v>
      </c>
      <c r="C11" s="195" t="s">
        <v>710</v>
      </c>
      <c r="D11" s="195" t="s">
        <v>1627</v>
      </c>
      <c r="E11" s="195">
        <v>1.75</v>
      </c>
      <c r="F11" s="189"/>
      <c r="G11" s="191">
        <f t="shared" si="0"/>
        <v>3302.35</v>
      </c>
    </row>
    <row r="12" spans="1:7" ht="15.75" x14ac:dyDescent="0.25">
      <c r="A12" s="194">
        <v>43843</v>
      </c>
      <c r="B12" s="194">
        <v>43843</v>
      </c>
      <c r="C12" s="195" t="s">
        <v>110</v>
      </c>
      <c r="D12" s="195" t="s">
        <v>1628</v>
      </c>
      <c r="E12" s="195">
        <v>4.05</v>
      </c>
      <c r="F12" s="189"/>
      <c r="G12" s="191">
        <f t="shared" si="0"/>
        <v>3298.2999999999997</v>
      </c>
    </row>
    <row r="13" spans="1:7" ht="15.75" x14ac:dyDescent="0.25">
      <c r="A13" s="194">
        <v>43852</v>
      </c>
      <c r="B13" s="194">
        <v>43852</v>
      </c>
      <c r="C13" s="195" t="s">
        <v>1629</v>
      </c>
      <c r="D13" s="195" t="s">
        <v>1630</v>
      </c>
      <c r="E13" s="195">
        <v>2.6</v>
      </c>
      <c r="F13" s="189"/>
      <c r="G13" s="191">
        <f t="shared" si="0"/>
        <v>3295.7</v>
      </c>
    </row>
    <row r="14" spans="1:7" ht="15.75" x14ac:dyDescent="0.25">
      <c r="A14" s="194">
        <v>43837</v>
      </c>
      <c r="B14" s="194">
        <v>43837</v>
      </c>
      <c r="C14" s="195" t="s">
        <v>110</v>
      </c>
      <c r="D14" s="195" t="s">
        <v>1628</v>
      </c>
      <c r="E14" s="195">
        <v>5.45</v>
      </c>
      <c r="F14" s="189"/>
      <c r="G14" s="191">
        <f t="shared" si="0"/>
        <v>3290.25</v>
      </c>
    </row>
    <row r="15" spans="1:7" ht="15.75" x14ac:dyDescent="0.25">
      <c r="A15" s="194">
        <v>43854</v>
      </c>
      <c r="B15" s="194">
        <v>43854</v>
      </c>
      <c r="C15" s="195" t="s">
        <v>1631</v>
      </c>
      <c r="D15" s="195" t="s">
        <v>415</v>
      </c>
      <c r="E15" s="195">
        <v>3.1</v>
      </c>
      <c r="F15" s="189"/>
      <c r="G15" s="191">
        <f t="shared" si="0"/>
        <v>3287.15</v>
      </c>
    </row>
    <row r="16" spans="1:7" ht="15.75" x14ac:dyDescent="0.25">
      <c r="A16" s="194">
        <v>43851</v>
      </c>
      <c r="B16" s="194">
        <v>43851</v>
      </c>
      <c r="C16" s="195" t="s">
        <v>122</v>
      </c>
      <c r="D16" s="195" t="s">
        <v>1632</v>
      </c>
      <c r="E16" s="195">
        <v>1.9</v>
      </c>
      <c r="F16" s="189"/>
      <c r="G16" s="191">
        <f t="shared" si="0"/>
        <v>3285.25</v>
      </c>
    </row>
    <row r="17" spans="1:7" ht="15.75" x14ac:dyDescent="0.25">
      <c r="A17" s="194">
        <v>43847</v>
      </c>
      <c r="B17" s="194">
        <v>43847</v>
      </c>
      <c r="C17" s="195" t="s">
        <v>130</v>
      </c>
      <c r="D17" s="195" t="s">
        <v>1633</v>
      </c>
      <c r="E17" s="195">
        <v>5.5</v>
      </c>
      <c r="F17" s="189"/>
      <c r="G17" s="191">
        <f t="shared" si="0"/>
        <v>3279.75</v>
      </c>
    </row>
    <row r="18" spans="1:7" ht="15.75" x14ac:dyDescent="0.25">
      <c r="A18" s="194">
        <v>43854</v>
      </c>
      <c r="B18" s="194">
        <v>43854</v>
      </c>
      <c r="C18" s="195" t="s">
        <v>710</v>
      </c>
      <c r="D18" s="195" t="s">
        <v>1627</v>
      </c>
      <c r="E18" s="195">
        <v>3.2</v>
      </c>
      <c r="F18" s="189"/>
      <c r="G18" s="191">
        <f t="shared" si="0"/>
        <v>3276.55</v>
      </c>
    </row>
    <row r="19" spans="1:7" ht="15.75" x14ac:dyDescent="0.25">
      <c r="A19" s="194">
        <v>43854</v>
      </c>
      <c r="B19" s="194">
        <v>43854</v>
      </c>
      <c r="C19" s="195" t="s">
        <v>110</v>
      </c>
      <c r="D19" s="195" t="s">
        <v>18</v>
      </c>
      <c r="E19" s="195">
        <v>6.85</v>
      </c>
      <c r="F19" s="189"/>
      <c r="G19" s="191">
        <f t="shared" si="0"/>
        <v>3269.7000000000003</v>
      </c>
    </row>
    <row r="20" spans="1:7" ht="15.75" x14ac:dyDescent="0.25">
      <c r="A20" s="194">
        <v>43854</v>
      </c>
      <c r="B20" s="194">
        <v>43854</v>
      </c>
      <c r="C20" s="195" t="s">
        <v>415</v>
      </c>
      <c r="D20" s="195" t="s">
        <v>1634</v>
      </c>
      <c r="E20" s="195">
        <v>3</v>
      </c>
      <c r="F20" s="189"/>
      <c r="G20" s="191">
        <f t="shared" si="0"/>
        <v>3266.7000000000003</v>
      </c>
    </row>
    <row r="21" spans="1:7" ht="15.75" x14ac:dyDescent="0.25">
      <c r="A21" s="194">
        <v>43854</v>
      </c>
      <c r="B21" s="194">
        <v>43854</v>
      </c>
      <c r="C21" s="195" t="s">
        <v>415</v>
      </c>
      <c r="D21" s="195" t="s">
        <v>1634</v>
      </c>
      <c r="E21" s="195">
        <v>3</v>
      </c>
      <c r="F21" s="189"/>
      <c r="G21" s="191">
        <f t="shared" si="0"/>
        <v>3263.7000000000003</v>
      </c>
    </row>
    <row r="22" spans="1:7" ht="15.75" x14ac:dyDescent="0.25">
      <c r="A22" s="194">
        <v>43847</v>
      </c>
      <c r="B22" s="194">
        <v>43847</v>
      </c>
      <c r="C22" s="195" t="s">
        <v>1635</v>
      </c>
      <c r="D22" s="195" t="s">
        <v>1636</v>
      </c>
      <c r="E22" s="195">
        <v>1.5</v>
      </c>
      <c r="F22" s="189"/>
      <c r="G22" s="191">
        <f t="shared" ref="G22:G246" si="1">G21-E22</f>
        <v>3262.2000000000003</v>
      </c>
    </row>
    <row r="23" spans="1:7" ht="15.75" x14ac:dyDescent="0.25">
      <c r="A23" s="194">
        <v>43853</v>
      </c>
      <c r="B23" s="194">
        <v>43853</v>
      </c>
      <c r="C23" s="195" t="s">
        <v>684</v>
      </c>
      <c r="D23" s="195" t="s">
        <v>1637</v>
      </c>
      <c r="E23" s="195">
        <v>3.9</v>
      </c>
      <c r="F23" s="189"/>
      <c r="G23" s="191">
        <f t="shared" si="1"/>
        <v>3258.3</v>
      </c>
    </row>
    <row r="24" spans="1:7" ht="15.75" x14ac:dyDescent="0.25">
      <c r="A24" s="194">
        <v>43853</v>
      </c>
      <c r="B24" s="194">
        <v>43853</v>
      </c>
      <c r="C24" s="195" t="s">
        <v>1638</v>
      </c>
      <c r="D24" s="195" t="s">
        <v>1639</v>
      </c>
      <c r="E24" s="195">
        <v>7.85</v>
      </c>
      <c r="F24" s="189"/>
      <c r="G24" s="191">
        <f t="shared" si="1"/>
        <v>3250.4500000000003</v>
      </c>
    </row>
    <row r="25" spans="1:7" ht="15.75" x14ac:dyDescent="0.25">
      <c r="A25" s="194">
        <v>43853</v>
      </c>
      <c r="B25" s="194">
        <v>43853</v>
      </c>
      <c r="C25" s="195" t="s">
        <v>1640</v>
      </c>
      <c r="D25" s="195" t="s">
        <v>1641</v>
      </c>
      <c r="E25" s="195">
        <v>5.05</v>
      </c>
      <c r="F25" s="189"/>
      <c r="G25" s="191">
        <f t="shared" si="1"/>
        <v>3245.4</v>
      </c>
    </row>
    <row r="26" spans="1:7" ht="15.75" x14ac:dyDescent="0.25">
      <c r="A26" s="194">
        <v>43852</v>
      </c>
      <c r="B26" s="194">
        <v>43852</v>
      </c>
      <c r="C26" s="195" t="s">
        <v>1642</v>
      </c>
      <c r="D26" s="195" t="s">
        <v>1630</v>
      </c>
      <c r="E26" s="195">
        <v>16.149999999999999</v>
      </c>
      <c r="F26" s="189"/>
      <c r="G26" s="191">
        <f t="shared" si="1"/>
        <v>3229.25</v>
      </c>
    </row>
    <row r="27" spans="1:7" ht="15.75" x14ac:dyDescent="0.25">
      <c r="A27" s="194">
        <v>43853</v>
      </c>
      <c r="B27" s="194">
        <v>43853</v>
      </c>
      <c r="C27" s="195" t="s">
        <v>1642</v>
      </c>
      <c r="D27" s="195" t="s">
        <v>1630</v>
      </c>
      <c r="E27" s="195">
        <v>17.3</v>
      </c>
      <c r="F27" s="189"/>
      <c r="G27" s="191">
        <f t="shared" si="1"/>
        <v>3211.95</v>
      </c>
    </row>
    <row r="28" spans="1:7" ht="15.75" x14ac:dyDescent="0.25">
      <c r="A28" s="194">
        <v>43851</v>
      </c>
      <c r="B28" s="194">
        <v>43851</v>
      </c>
      <c r="C28" s="195" t="s">
        <v>1643</v>
      </c>
      <c r="D28" s="195" t="s">
        <v>1644</v>
      </c>
      <c r="E28" s="195">
        <v>3.9</v>
      </c>
      <c r="F28" s="189"/>
      <c r="G28" s="191">
        <f t="shared" si="1"/>
        <v>3208.0499999999997</v>
      </c>
    </row>
    <row r="29" spans="1:7" ht="15.75" x14ac:dyDescent="0.25">
      <c r="A29" s="194">
        <v>43854</v>
      </c>
      <c r="B29" s="194">
        <v>43854</v>
      </c>
      <c r="C29" s="195" t="s">
        <v>130</v>
      </c>
      <c r="D29" s="195" t="s">
        <v>1645</v>
      </c>
      <c r="E29" s="195">
        <v>4.0999999999999996</v>
      </c>
      <c r="F29" s="189"/>
      <c r="G29" s="191">
        <f t="shared" si="1"/>
        <v>3203.95</v>
      </c>
    </row>
    <row r="30" spans="1:7" ht="15.75" x14ac:dyDescent="0.25">
      <c r="A30" s="194">
        <v>43847</v>
      </c>
      <c r="B30" s="194">
        <v>43847</v>
      </c>
      <c r="C30" s="195" t="s">
        <v>1646</v>
      </c>
      <c r="D30" s="195" t="s">
        <v>1647</v>
      </c>
      <c r="E30" s="195">
        <v>5.2</v>
      </c>
      <c r="F30" s="189"/>
      <c r="G30" s="191">
        <f t="shared" si="1"/>
        <v>3198.75</v>
      </c>
    </row>
    <row r="31" spans="1:7" ht="15.75" x14ac:dyDescent="0.25">
      <c r="A31" s="194">
        <v>43855</v>
      </c>
      <c r="B31" s="194">
        <v>43855</v>
      </c>
      <c r="C31" s="195" t="s">
        <v>1648</v>
      </c>
      <c r="D31" s="195" t="s">
        <v>1649</v>
      </c>
      <c r="E31" s="195">
        <v>5.05</v>
      </c>
      <c r="F31" s="189"/>
      <c r="G31" s="191">
        <f t="shared" si="1"/>
        <v>3193.7</v>
      </c>
    </row>
    <row r="32" spans="1:7" ht="15.75" x14ac:dyDescent="0.25">
      <c r="A32" s="194">
        <v>43856</v>
      </c>
      <c r="B32" s="194">
        <v>43856</v>
      </c>
      <c r="C32" s="195" t="s">
        <v>1650</v>
      </c>
      <c r="D32" s="195" t="s">
        <v>1651</v>
      </c>
      <c r="E32" s="196">
        <v>8.1</v>
      </c>
      <c r="F32" s="189"/>
      <c r="G32" s="191">
        <f t="shared" si="1"/>
        <v>3185.6</v>
      </c>
    </row>
    <row r="33" spans="1:7" ht="15.75" x14ac:dyDescent="0.25">
      <c r="A33" s="194">
        <v>43854</v>
      </c>
      <c r="B33" s="194">
        <v>43854</v>
      </c>
      <c r="C33" s="195" t="s">
        <v>122</v>
      </c>
      <c r="D33" s="195" t="s">
        <v>1652</v>
      </c>
      <c r="E33" s="197">
        <v>3.1</v>
      </c>
      <c r="F33" s="189"/>
      <c r="G33" s="191">
        <f t="shared" si="1"/>
        <v>3182.5</v>
      </c>
    </row>
    <row r="34" spans="1:7" ht="15.75" x14ac:dyDescent="0.25">
      <c r="A34" s="194">
        <v>43855</v>
      </c>
      <c r="B34" s="194">
        <v>43855</v>
      </c>
      <c r="C34" s="195" t="s">
        <v>1654</v>
      </c>
      <c r="D34" s="195" t="s">
        <v>1655</v>
      </c>
      <c r="E34" s="198">
        <v>4.75</v>
      </c>
      <c r="F34" s="189"/>
      <c r="G34" s="191">
        <f t="shared" si="1"/>
        <v>3177.75</v>
      </c>
    </row>
    <row r="35" spans="1:7" ht="15.75" x14ac:dyDescent="0.25">
      <c r="A35" s="194">
        <v>43855</v>
      </c>
      <c r="B35" s="194">
        <v>43855</v>
      </c>
      <c r="C35" s="195" t="s">
        <v>1653</v>
      </c>
      <c r="D35" s="195" t="s">
        <v>1656</v>
      </c>
      <c r="E35" s="197">
        <v>6.9</v>
      </c>
      <c r="F35" s="189"/>
      <c r="G35" s="191">
        <f t="shared" si="1"/>
        <v>3170.85</v>
      </c>
    </row>
    <row r="36" spans="1:7" ht="15.75" x14ac:dyDescent="0.25">
      <c r="A36" s="194">
        <v>43855</v>
      </c>
      <c r="B36" s="194">
        <v>43855</v>
      </c>
      <c r="C36" s="195" t="s">
        <v>1657</v>
      </c>
      <c r="D36" s="195" t="s">
        <v>1658</v>
      </c>
      <c r="E36" s="198">
        <v>7.85</v>
      </c>
      <c r="F36" s="189"/>
      <c r="G36" s="191">
        <f t="shared" si="1"/>
        <v>3163</v>
      </c>
    </row>
    <row r="37" spans="1:7" ht="15.75" x14ac:dyDescent="0.25">
      <c r="A37" s="194">
        <v>43855</v>
      </c>
      <c r="B37" s="194">
        <v>43855</v>
      </c>
      <c r="C37" s="195" t="s">
        <v>110</v>
      </c>
      <c r="D37" s="195" t="s">
        <v>1658</v>
      </c>
      <c r="E37" s="197">
        <v>3.55</v>
      </c>
      <c r="F37" s="189"/>
      <c r="G37" s="191">
        <f t="shared" si="1"/>
        <v>3159.45</v>
      </c>
    </row>
    <row r="38" spans="1:7" ht="15.75" x14ac:dyDescent="0.25">
      <c r="A38" s="194">
        <v>43856</v>
      </c>
      <c r="B38" s="194">
        <v>43856</v>
      </c>
      <c r="C38" s="195" t="s">
        <v>253</v>
      </c>
      <c r="D38" s="195" t="s">
        <v>1659</v>
      </c>
      <c r="E38" s="197">
        <v>4.3</v>
      </c>
      <c r="F38" s="189"/>
      <c r="G38" s="191">
        <f t="shared" si="1"/>
        <v>3155.1499999999996</v>
      </c>
    </row>
    <row r="39" spans="1:7" ht="15.75" x14ac:dyDescent="0.25">
      <c r="A39" s="194">
        <v>43850</v>
      </c>
      <c r="B39" s="194">
        <v>43850</v>
      </c>
      <c r="C39" s="195" t="s">
        <v>130</v>
      </c>
      <c r="D39" s="195" t="s">
        <v>7</v>
      </c>
      <c r="E39" s="197">
        <v>5.35</v>
      </c>
      <c r="F39" s="189"/>
      <c r="G39" s="191">
        <f t="shared" si="1"/>
        <v>3149.7999999999997</v>
      </c>
    </row>
    <row r="40" spans="1:7" ht="15.75" x14ac:dyDescent="0.25">
      <c r="A40" s="194">
        <v>43851</v>
      </c>
      <c r="B40" s="194">
        <v>43851</v>
      </c>
      <c r="C40" s="195" t="s">
        <v>130</v>
      </c>
      <c r="D40" s="195" t="s">
        <v>1660</v>
      </c>
      <c r="E40" s="197">
        <v>4</v>
      </c>
      <c r="F40" s="189"/>
      <c r="G40" s="191">
        <f t="shared" si="1"/>
        <v>3145.7999999999997</v>
      </c>
    </row>
    <row r="41" spans="1:7" ht="15.75" x14ac:dyDescent="0.25">
      <c r="A41" s="194">
        <v>43857</v>
      </c>
      <c r="B41" s="194">
        <v>43857</v>
      </c>
      <c r="C41" s="195" t="s">
        <v>1661</v>
      </c>
      <c r="D41" s="195" t="s">
        <v>1662</v>
      </c>
      <c r="E41" s="197">
        <v>3.4</v>
      </c>
      <c r="F41" s="189"/>
      <c r="G41" s="191">
        <f t="shared" si="1"/>
        <v>3142.3999999999996</v>
      </c>
    </row>
    <row r="42" spans="1:7" ht="15.75" x14ac:dyDescent="0.25">
      <c r="A42" s="194">
        <v>43857</v>
      </c>
      <c r="B42" s="194">
        <v>43857</v>
      </c>
      <c r="C42" s="195" t="s">
        <v>710</v>
      </c>
      <c r="D42" s="195" t="s">
        <v>729</v>
      </c>
      <c r="E42" s="197">
        <v>1.5</v>
      </c>
      <c r="F42" s="189"/>
      <c r="G42" s="191">
        <f t="shared" si="1"/>
        <v>3140.8999999999996</v>
      </c>
    </row>
    <row r="43" spans="1:7" ht="15.75" x14ac:dyDescent="0.25">
      <c r="A43" s="194">
        <v>43857</v>
      </c>
      <c r="B43" s="194">
        <v>43857</v>
      </c>
      <c r="C43" s="195" t="s">
        <v>710</v>
      </c>
      <c r="D43" s="195" t="s">
        <v>729</v>
      </c>
      <c r="E43" s="197">
        <v>0.9</v>
      </c>
      <c r="F43" s="189"/>
      <c r="G43" s="191">
        <f t="shared" si="1"/>
        <v>3139.9999999999995</v>
      </c>
    </row>
    <row r="44" spans="1:7" ht="15.75" x14ac:dyDescent="0.25">
      <c r="A44" s="194">
        <v>43850</v>
      </c>
      <c r="B44" s="194">
        <v>43850</v>
      </c>
      <c r="C44" s="195" t="s">
        <v>1663</v>
      </c>
      <c r="D44" s="195" t="s">
        <v>1664</v>
      </c>
      <c r="E44" s="197">
        <v>5.4</v>
      </c>
      <c r="F44" s="189"/>
      <c r="G44" s="191">
        <f t="shared" si="1"/>
        <v>3134.5999999999995</v>
      </c>
    </row>
    <row r="45" spans="1:7" ht="15.75" x14ac:dyDescent="0.25">
      <c r="A45" s="194">
        <v>43851</v>
      </c>
      <c r="B45" s="194">
        <v>43851</v>
      </c>
      <c r="C45" s="195" t="s">
        <v>130</v>
      </c>
      <c r="D45" s="195" t="s">
        <v>7</v>
      </c>
      <c r="E45" s="197">
        <v>3.25</v>
      </c>
      <c r="F45" s="189"/>
      <c r="G45" s="191">
        <f t="shared" si="1"/>
        <v>3131.3499999999995</v>
      </c>
    </row>
    <row r="46" spans="1:7" ht="15.75" x14ac:dyDescent="0.25">
      <c r="A46" s="194">
        <v>43854</v>
      </c>
      <c r="B46" s="194">
        <v>43854</v>
      </c>
      <c r="C46" s="195" t="s">
        <v>1665</v>
      </c>
      <c r="D46" s="195" t="s">
        <v>1666</v>
      </c>
      <c r="E46" s="195">
        <v>165.38</v>
      </c>
      <c r="F46" s="197"/>
      <c r="G46" s="191">
        <f t="shared" si="1"/>
        <v>2965.9699999999993</v>
      </c>
    </row>
    <row r="47" spans="1:7" ht="15.75" x14ac:dyDescent="0.25">
      <c r="A47" s="194">
        <v>43857</v>
      </c>
      <c r="B47" s="194">
        <v>43857</v>
      </c>
      <c r="C47" s="195" t="s">
        <v>232</v>
      </c>
      <c r="D47" s="195" t="s">
        <v>1555</v>
      </c>
      <c r="E47" s="195">
        <v>1.05</v>
      </c>
      <c r="F47" s="197"/>
      <c r="G47" s="191">
        <f t="shared" si="1"/>
        <v>2964.9199999999992</v>
      </c>
    </row>
    <row r="48" spans="1:7" ht="15.75" x14ac:dyDescent="0.25">
      <c r="A48" s="194">
        <v>43854</v>
      </c>
      <c r="B48" s="194">
        <v>43854</v>
      </c>
      <c r="C48" s="195" t="s">
        <v>1470</v>
      </c>
      <c r="D48" s="195" t="s">
        <v>1667</v>
      </c>
      <c r="E48" s="195">
        <v>0.55000000000000004</v>
      </c>
      <c r="F48" s="197"/>
      <c r="G48" s="191">
        <f t="shared" si="1"/>
        <v>2964.369999999999</v>
      </c>
    </row>
    <row r="49" spans="1:7" ht="15.75" x14ac:dyDescent="0.25">
      <c r="A49" s="194">
        <v>43857</v>
      </c>
      <c r="B49" s="194">
        <v>43857</v>
      </c>
      <c r="C49" s="195" t="s">
        <v>56</v>
      </c>
      <c r="D49" s="195" t="s">
        <v>1668</v>
      </c>
      <c r="E49" s="195">
        <v>13.95</v>
      </c>
      <c r="F49" s="197"/>
      <c r="G49" s="191">
        <f t="shared" si="1"/>
        <v>2950.4199999999992</v>
      </c>
    </row>
    <row r="50" spans="1:7" ht="15.75" x14ac:dyDescent="0.25">
      <c r="A50" s="194">
        <v>43850</v>
      </c>
      <c r="B50" s="194">
        <v>43850</v>
      </c>
      <c r="C50" s="195" t="s">
        <v>1661</v>
      </c>
      <c r="D50" s="195" t="s">
        <v>1669</v>
      </c>
      <c r="E50" s="195">
        <v>4.5</v>
      </c>
      <c r="F50" s="197"/>
      <c r="G50" s="191">
        <f t="shared" si="1"/>
        <v>2945.9199999999992</v>
      </c>
    </row>
    <row r="51" spans="1:7" ht="15.75" x14ac:dyDescent="0.25">
      <c r="A51" s="194">
        <v>43857</v>
      </c>
      <c r="B51" s="194">
        <v>43857</v>
      </c>
      <c r="C51" s="195" t="s">
        <v>1661</v>
      </c>
      <c r="D51" s="195" t="s">
        <v>1670</v>
      </c>
      <c r="E51" s="195">
        <v>2.0499999999999998</v>
      </c>
      <c r="F51" s="197"/>
      <c r="G51" s="191">
        <f t="shared" si="1"/>
        <v>2943.869999999999</v>
      </c>
    </row>
    <row r="52" spans="1:7" ht="15.75" x14ac:dyDescent="0.25">
      <c r="A52" s="194">
        <v>43859</v>
      </c>
      <c r="B52" s="194">
        <v>43859</v>
      </c>
      <c r="C52" s="195" t="s">
        <v>710</v>
      </c>
      <c r="D52" s="195" t="s">
        <v>1671</v>
      </c>
      <c r="E52" s="195">
        <v>1.35</v>
      </c>
      <c r="F52" s="197"/>
      <c r="G52" s="191">
        <f t="shared" si="1"/>
        <v>2942.5199999999991</v>
      </c>
    </row>
    <row r="53" spans="1:7" ht="15.75" x14ac:dyDescent="0.25">
      <c r="A53" s="194">
        <v>43859</v>
      </c>
      <c r="B53" s="194">
        <v>43859</v>
      </c>
      <c r="C53" s="195" t="s">
        <v>72</v>
      </c>
      <c r="D53" s="195" t="s">
        <v>1671</v>
      </c>
      <c r="E53" s="195">
        <v>3.4</v>
      </c>
      <c r="F53" s="197"/>
      <c r="G53" s="191">
        <f t="shared" si="1"/>
        <v>2939.119999999999</v>
      </c>
    </row>
    <row r="54" spans="1:7" ht="15.75" x14ac:dyDescent="0.25">
      <c r="A54" s="194">
        <v>43859</v>
      </c>
      <c r="B54" s="194">
        <v>43859</v>
      </c>
      <c r="C54" s="195" t="s">
        <v>130</v>
      </c>
      <c r="D54" s="195" t="s">
        <v>7</v>
      </c>
      <c r="E54" s="195">
        <v>4.8499999999999996</v>
      </c>
      <c r="F54" s="197"/>
      <c r="G54" s="191">
        <f t="shared" si="1"/>
        <v>2934.2699999999991</v>
      </c>
    </row>
    <row r="55" spans="1:7" ht="15.75" x14ac:dyDescent="0.25">
      <c r="A55" s="194">
        <v>43858</v>
      </c>
      <c r="B55" s="194">
        <v>43858</v>
      </c>
      <c r="C55" s="195" t="s">
        <v>55</v>
      </c>
      <c r="D55" s="195" t="s">
        <v>381</v>
      </c>
      <c r="E55" s="195">
        <v>9.85</v>
      </c>
      <c r="F55" s="197"/>
      <c r="G55" s="191">
        <f t="shared" si="1"/>
        <v>2924.4199999999992</v>
      </c>
    </row>
    <row r="56" spans="1:7" ht="15.75" x14ac:dyDescent="0.25">
      <c r="A56" s="194">
        <v>43855</v>
      </c>
      <c r="B56" s="194">
        <v>43855</v>
      </c>
      <c r="C56" s="195" t="s">
        <v>1672</v>
      </c>
      <c r="D56" s="195" t="s">
        <v>1673</v>
      </c>
      <c r="E56" s="195">
        <v>1</v>
      </c>
      <c r="F56" s="197"/>
      <c r="G56" s="191">
        <f t="shared" si="1"/>
        <v>2923.4199999999992</v>
      </c>
    </row>
    <row r="57" spans="1:7" ht="15.75" x14ac:dyDescent="0.25">
      <c r="A57" s="194">
        <v>43855</v>
      </c>
      <c r="B57" s="194">
        <v>43855</v>
      </c>
      <c r="C57" s="195" t="s">
        <v>107</v>
      </c>
      <c r="D57" s="195" t="s">
        <v>1674</v>
      </c>
      <c r="E57" s="195">
        <v>1.7</v>
      </c>
      <c r="F57" s="197"/>
      <c r="G57" s="191">
        <f t="shared" si="1"/>
        <v>2921.7199999999993</v>
      </c>
    </row>
    <row r="58" spans="1:7" ht="15.75" x14ac:dyDescent="0.25">
      <c r="A58" s="194">
        <v>43851</v>
      </c>
      <c r="B58" s="194">
        <v>43851</v>
      </c>
      <c r="C58" s="195" t="s">
        <v>253</v>
      </c>
      <c r="D58" s="195" t="s">
        <v>1675</v>
      </c>
      <c r="E58" s="195">
        <v>3.8</v>
      </c>
      <c r="F58" s="197"/>
      <c r="G58" s="191">
        <f t="shared" si="1"/>
        <v>2917.9199999999992</v>
      </c>
    </row>
    <row r="59" spans="1:7" ht="15.75" x14ac:dyDescent="0.25">
      <c r="A59" s="194">
        <v>43854</v>
      </c>
      <c r="B59" s="194">
        <v>43854</v>
      </c>
      <c r="C59" s="195" t="s">
        <v>1676</v>
      </c>
      <c r="D59" s="195" t="s">
        <v>1673</v>
      </c>
      <c r="E59" s="195">
        <v>0.85</v>
      </c>
      <c r="F59" s="197"/>
      <c r="G59" s="191">
        <f t="shared" si="1"/>
        <v>2917.0699999999993</v>
      </c>
    </row>
    <row r="60" spans="1:7" ht="15.75" x14ac:dyDescent="0.25">
      <c r="A60" s="194">
        <v>43854</v>
      </c>
      <c r="B60" s="194">
        <v>43854</v>
      </c>
      <c r="C60" s="195" t="s">
        <v>130</v>
      </c>
      <c r="D60" s="195" t="s">
        <v>1677</v>
      </c>
      <c r="E60" s="195">
        <v>3.4</v>
      </c>
      <c r="F60" s="197"/>
      <c r="G60" s="191">
        <f t="shared" si="1"/>
        <v>2913.6699999999992</v>
      </c>
    </row>
    <row r="61" spans="1:7" ht="15.75" x14ac:dyDescent="0.25">
      <c r="A61" s="194">
        <v>43858</v>
      </c>
      <c r="B61" s="194">
        <v>43858</v>
      </c>
      <c r="C61" s="195" t="s">
        <v>130</v>
      </c>
      <c r="D61" s="195" t="s">
        <v>7</v>
      </c>
      <c r="E61" s="195">
        <v>4.95</v>
      </c>
      <c r="F61" s="197"/>
      <c r="G61" s="191">
        <f t="shared" si="1"/>
        <v>2908.7199999999993</v>
      </c>
    </row>
    <row r="62" spans="1:7" ht="15.75" x14ac:dyDescent="0.25">
      <c r="A62" s="194">
        <v>43857</v>
      </c>
      <c r="B62" s="194">
        <v>43857</v>
      </c>
      <c r="C62" s="195" t="s">
        <v>58</v>
      </c>
      <c r="D62" s="195" t="s">
        <v>1678</v>
      </c>
      <c r="E62" s="195">
        <v>5.85</v>
      </c>
      <c r="F62" s="197"/>
      <c r="G62" s="191">
        <f t="shared" si="1"/>
        <v>2902.8699999999994</v>
      </c>
    </row>
    <row r="63" spans="1:7" ht="15.75" x14ac:dyDescent="0.25">
      <c r="A63" s="194">
        <v>43857</v>
      </c>
      <c r="B63" s="194">
        <v>43857</v>
      </c>
      <c r="C63" s="195" t="s">
        <v>679</v>
      </c>
      <c r="D63" s="195" t="s">
        <v>1679</v>
      </c>
      <c r="E63" s="195">
        <v>4.05</v>
      </c>
      <c r="F63" s="197"/>
      <c r="G63" s="191">
        <f t="shared" si="1"/>
        <v>2898.8199999999993</v>
      </c>
    </row>
    <row r="64" spans="1:7" ht="15.75" x14ac:dyDescent="0.25">
      <c r="A64" s="194">
        <v>43831</v>
      </c>
      <c r="B64" s="194">
        <v>43831</v>
      </c>
      <c r="C64" s="195" t="s">
        <v>1680</v>
      </c>
      <c r="D64" s="195" t="s">
        <v>1681</v>
      </c>
      <c r="E64" s="195">
        <v>1.45</v>
      </c>
      <c r="F64" s="197"/>
      <c r="G64" s="191">
        <f t="shared" si="1"/>
        <v>2897.3699999999994</v>
      </c>
    </row>
    <row r="65" spans="1:7" ht="15.75" x14ac:dyDescent="0.25">
      <c r="A65" s="194">
        <v>43859</v>
      </c>
      <c r="B65" s="194">
        <v>43859</v>
      </c>
      <c r="C65" s="195" t="s">
        <v>1470</v>
      </c>
      <c r="D65" s="195" t="s">
        <v>36</v>
      </c>
      <c r="E65" s="195">
        <v>3</v>
      </c>
      <c r="F65" s="197"/>
      <c r="G65" s="191">
        <f t="shared" si="1"/>
        <v>2894.3699999999994</v>
      </c>
    </row>
    <row r="66" spans="1:7" ht="15.75" x14ac:dyDescent="0.25">
      <c r="A66" s="194">
        <v>43858</v>
      </c>
      <c r="B66" s="194">
        <v>43858</v>
      </c>
      <c r="C66" s="195" t="s">
        <v>130</v>
      </c>
      <c r="D66" s="195" t="s">
        <v>7</v>
      </c>
      <c r="E66" s="195">
        <v>8.85</v>
      </c>
      <c r="F66" s="197"/>
      <c r="G66" s="191">
        <f t="shared" si="1"/>
        <v>2885.5199999999995</v>
      </c>
    </row>
    <row r="67" spans="1:7" ht="15.75" x14ac:dyDescent="0.25">
      <c r="A67" s="194">
        <v>43858</v>
      </c>
      <c r="B67" s="194">
        <v>43858</v>
      </c>
      <c r="C67" s="195" t="s">
        <v>135</v>
      </c>
      <c r="D67" s="195" t="s">
        <v>1682</v>
      </c>
      <c r="E67" s="195">
        <v>4.1500000000000004</v>
      </c>
      <c r="F67" s="197"/>
      <c r="G67" s="191">
        <f t="shared" si="1"/>
        <v>2881.3699999999994</v>
      </c>
    </row>
    <row r="68" spans="1:7" ht="15.75" x14ac:dyDescent="0.25">
      <c r="A68" s="194">
        <v>43858</v>
      </c>
      <c r="B68" s="194">
        <v>43858</v>
      </c>
      <c r="C68" s="195" t="s">
        <v>1683</v>
      </c>
      <c r="D68" s="195" t="s">
        <v>1684</v>
      </c>
      <c r="E68" s="195">
        <v>5.4</v>
      </c>
      <c r="F68" s="197"/>
      <c r="G68" s="191">
        <f t="shared" si="1"/>
        <v>2875.9699999999993</v>
      </c>
    </row>
    <row r="69" spans="1:7" ht="15.75" x14ac:dyDescent="0.25">
      <c r="A69" s="194">
        <v>43858</v>
      </c>
      <c r="B69" s="194">
        <v>43858</v>
      </c>
      <c r="C69" s="195" t="s">
        <v>788</v>
      </c>
      <c r="D69" s="195" t="s">
        <v>1685</v>
      </c>
      <c r="E69" s="195">
        <v>1.5</v>
      </c>
      <c r="F69" s="197"/>
      <c r="G69" s="191">
        <f t="shared" si="1"/>
        <v>2874.4699999999993</v>
      </c>
    </row>
    <row r="70" spans="1:7" ht="15.75" x14ac:dyDescent="0.25">
      <c r="A70" s="194">
        <v>43859</v>
      </c>
      <c r="B70" s="194">
        <v>43859</v>
      </c>
      <c r="C70" s="195" t="s">
        <v>1686</v>
      </c>
      <c r="D70" s="195" t="s">
        <v>1687</v>
      </c>
      <c r="E70" s="195">
        <v>5.0999999999999996</v>
      </c>
      <c r="F70" s="197"/>
      <c r="G70" s="191">
        <f t="shared" si="1"/>
        <v>2869.3699999999994</v>
      </c>
    </row>
    <row r="71" spans="1:7" ht="15.75" x14ac:dyDescent="0.25">
      <c r="A71" s="194">
        <v>43859</v>
      </c>
      <c r="B71" s="194">
        <v>43859</v>
      </c>
      <c r="C71" s="195" t="s">
        <v>1686</v>
      </c>
      <c r="D71" s="195" t="s">
        <v>1687</v>
      </c>
      <c r="E71" s="195">
        <v>12.5</v>
      </c>
      <c r="F71" s="197"/>
      <c r="G71" s="191">
        <f t="shared" si="1"/>
        <v>2856.8699999999994</v>
      </c>
    </row>
    <row r="72" spans="1:7" ht="15.75" x14ac:dyDescent="0.25">
      <c r="A72" s="194">
        <v>43859</v>
      </c>
      <c r="B72" s="194">
        <v>43859</v>
      </c>
      <c r="C72" s="195" t="s">
        <v>1686</v>
      </c>
      <c r="D72" s="195" t="s">
        <v>1687</v>
      </c>
      <c r="E72" s="195">
        <v>5.3</v>
      </c>
      <c r="F72" s="197"/>
      <c r="G72" s="191">
        <f t="shared" si="1"/>
        <v>2851.5699999999993</v>
      </c>
    </row>
    <row r="73" spans="1:7" ht="15.75" x14ac:dyDescent="0.25">
      <c r="A73" s="194">
        <v>43848</v>
      </c>
      <c r="B73" s="194">
        <v>43848</v>
      </c>
      <c r="C73" s="195" t="s">
        <v>1688</v>
      </c>
      <c r="D73" s="195" t="s">
        <v>1689</v>
      </c>
      <c r="E73" s="195">
        <v>0.55000000000000004</v>
      </c>
      <c r="F73" s="197"/>
      <c r="G73" s="191">
        <f t="shared" si="1"/>
        <v>2851.0199999999991</v>
      </c>
    </row>
    <row r="74" spans="1:7" ht="15.75" x14ac:dyDescent="0.25">
      <c r="A74" s="194">
        <v>43859</v>
      </c>
      <c r="B74" s="194">
        <v>43859</v>
      </c>
      <c r="C74" s="195" t="s">
        <v>1690</v>
      </c>
      <c r="D74" s="195" t="s">
        <v>1691</v>
      </c>
      <c r="E74" s="195">
        <v>2.6</v>
      </c>
      <c r="F74" s="197"/>
      <c r="G74" s="191">
        <f t="shared" si="1"/>
        <v>2848.4199999999992</v>
      </c>
    </row>
    <row r="75" spans="1:7" ht="15.75" x14ac:dyDescent="0.25">
      <c r="A75" s="194">
        <v>43860</v>
      </c>
      <c r="B75" s="194">
        <v>43860</v>
      </c>
      <c r="C75" s="195" t="s">
        <v>1692</v>
      </c>
      <c r="D75" s="195" t="s">
        <v>1693</v>
      </c>
      <c r="E75" s="195">
        <v>2.1</v>
      </c>
      <c r="F75" s="197"/>
      <c r="G75" s="191">
        <f t="shared" si="1"/>
        <v>2846.3199999999993</v>
      </c>
    </row>
    <row r="76" spans="1:7" ht="15.75" x14ac:dyDescent="0.25">
      <c r="A76" s="194">
        <v>43860</v>
      </c>
      <c r="B76" s="194">
        <v>43860</v>
      </c>
      <c r="C76" s="195" t="s">
        <v>587</v>
      </c>
      <c r="D76" s="195" t="s">
        <v>1694</v>
      </c>
      <c r="E76" s="195">
        <v>3.3</v>
      </c>
      <c r="F76" s="197"/>
      <c r="G76" s="191">
        <f t="shared" si="1"/>
        <v>2843.0199999999991</v>
      </c>
    </row>
    <row r="77" spans="1:7" ht="15.75" x14ac:dyDescent="0.25">
      <c r="A77" s="194">
        <v>43851</v>
      </c>
      <c r="B77" s="194">
        <v>43851</v>
      </c>
      <c r="C77" s="195" t="s">
        <v>583</v>
      </c>
      <c r="D77" s="195" t="s">
        <v>1695</v>
      </c>
      <c r="E77" s="195">
        <v>25</v>
      </c>
      <c r="F77" s="197"/>
      <c r="G77" s="191">
        <f t="shared" si="1"/>
        <v>2818.0199999999991</v>
      </c>
    </row>
    <row r="78" spans="1:7" ht="15.75" x14ac:dyDescent="0.25">
      <c r="A78" s="194">
        <v>43851</v>
      </c>
      <c r="B78" s="194">
        <v>43851</v>
      </c>
      <c r="C78" s="195" t="s">
        <v>583</v>
      </c>
      <c r="D78" s="195" t="s">
        <v>1695</v>
      </c>
      <c r="E78" s="195">
        <v>9.0399999999999991</v>
      </c>
      <c r="F78" s="197"/>
      <c r="G78" s="191">
        <f t="shared" si="1"/>
        <v>2808.9799999999991</v>
      </c>
    </row>
    <row r="79" spans="1:7" ht="15.75" x14ac:dyDescent="0.25">
      <c r="A79" s="194">
        <v>43851</v>
      </c>
      <c r="B79" s="194">
        <v>43851</v>
      </c>
      <c r="C79" s="195" t="s">
        <v>583</v>
      </c>
      <c r="D79" s="195" t="s">
        <v>1695</v>
      </c>
      <c r="E79" s="195">
        <v>4.24</v>
      </c>
      <c r="F79" s="197"/>
      <c r="G79" s="191">
        <f t="shared" si="1"/>
        <v>2804.7399999999993</v>
      </c>
    </row>
    <row r="80" spans="1:7" ht="15.75" x14ac:dyDescent="0.25">
      <c r="A80" s="194">
        <v>43851</v>
      </c>
      <c r="B80" s="194">
        <v>43851</v>
      </c>
      <c r="C80" s="195" t="s">
        <v>583</v>
      </c>
      <c r="D80" s="195" t="s">
        <v>1695</v>
      </c>
      <c r="E80" s="195">
        <v>6.88</v>
      </c>
      <c r="F80" s="197"/>
      <c r="G80" s="191">
        <f t="shared" si="1"/>
        <v>2797.8599999999992</v>
      </c>
    </row>
    <row r="81" spans="1:7" ht="15.75" x14ac:dyDescent="0.25">
      <c r="A81" s="194">
        <v>43851</v>
      </c>
      <c r="B81" s="194">
        <v>43851</v>
      </c>
      <c r="C81" s="195" t="s">
        <v>583</v>
      </c>
      <c r="D81" s="195" t="s">
        <v>1695</v>
      </c>
      <c r="E81" s="195">
        <v>5.97</v>
      </c>
      <c r="F81" s="197"/>
      <c r="G81" s="191">
        <f t="shared" si="1"/>
        <v>2791.8899999999994</v>
      </c>
    </row>
    <row r="82" spans="1:7" ht="15.75" x14ac:dyDescent="0.25">
      <c r="A82" s="194">
        <v>43842</v>
      </c>
      <c r="B82" s="194">
        <v>43873</v>
      </c>
      <c r="C82" s="195" t="s">
        <v>1696</v>
      </c>
      <c r="D82" s="195" t="s">
        <v>1697</v>
      </c>
      <c r="E82" s="195">
        <v>3.6</v>
      </c>
      <c r="F82" s="197"/>
      <c r="G82" s="191">
        <f t="shared" si="1"/>
        <v>2788.2899999999995</v>
      </c>
    </row>
    <row r="83" spans="1:7" ht="15.75" x14ac:dyDescent="0.25">
      <c r="A83" s="194">
        <v>43839</v>
      </c>
      <c r="B83" s="194">
        <v>43839</v>
      </c>
      <c r="C83" s="195" t="s">
        <v>1690</v>
      </c>
      <c r="D83" s="195" t="s">
        <v>1698</v>
      </c>
      <c r="E83" s="195">
        <v>2.85</v>
      </c>
      <c r="F83" s="197"/>
      <c r="G83" s="191">
        <f t="shared" si="1"/>
        <v>2785.4399999999996</v>
      </c>
    </row>
    <row r="84" spans="1:7" ht="15.75" x14ac:dyDescent="0.25">
      <c r="A84" s="194">
        <v>43852</v>
      </c>
      <c r="B84" s="194">
        <v>43852</v>
      </c>
      <c r="C84" s="195" t="s">
        <v>583</v>
      </c>
      <c r="D84" s="195" t="s">
        <v>1695</v>
      </c>
      <c r="E84" s="195">
        <v>6.62</v>
      </c>
      <c r="F84" s="197"/>
      <c r="G84" s="191">
        <f t="shared" si="1"/>
        <v>2778.8199999999997</v>
      </c>
    </row>
    <row r="85" spans="1:7" ht="15.75" x14ac:dyDescent="0.25">
      <c r="A85" s="194">
        <v>43851</v>
      </c>
      <c r="B85" s="194">
        <v>43851</v>
      </c>
      <c r="C85" s="195" t="s">
        <v>583</v>
      </c>
      <c r="D85" s="195" t="s">
        <v>1695</v>
      </c>
      <c r="E85" s="195">
        <v>4.97</v>
      </c>
      <c r="F85" s="197"/>
      <c r="G85" s="191">
        <f t="shared" si="1"/>
        <v>2773.85</v>
      </c>
    </row>
    <row r="86" spans="1:7" ht="15.75" x14ac:dyDescent="0.25">
      <c r="A86" s="194">
        <v>43851</v>
      </c>
      <c r="B86" s="194">
        <v>43851</v>
      </c>
      <c r="C86" s="195" t="s">
        <v>583</v>
      </c>
      <c r="D86" s="195" t="s">
        <v>1695</v>
      </c>
      <c r="E86" s="195">
        <v>3.7</v>
      </c>
      <c r="F86" s="197"/>
      <c r="G86" s="191">
        <f t="shared" si="1"/>
        <v>2770.15</v>
      </c>
    </row>
    <row r="87" spans="1:7" ht="15.75" x14ac:dyDescent="0.25">
      <c r="A87" s="194">
        <v>43842</v>
      </c>
      <c r="B87" s="194">
        <v>43842</v>
      </c>
      <c r="C87" s="195" t="s">
        <v>1699</v>
      </c>
      <c r="D87" s="195" t="s">
        <v>1700</v>
      </c>
      <c r="E87" s="195">
        <v>15.75</v>
      </c>
      <c r="F87" s="197"/>
      <c r="G87" s="191">
        <f t="shared" si="1"/>
        <v>2754.4</v>
      </c>
    </row>
    <row r="88" spans="1:7" ht="15.75" x14ac:dyDescent="0.25">
      <c r="A88" s="194">
        <v>43860</v>
      </c>
      <c r="B88" s="194">
        <v>43860</v>
      </c>
      <c r="C88" s="195" t="s">
        <v>1701</v>
      </c>
      <c r="D88" s="195" t="s">
        <v>58</v>
      </c>
      <c r="E88" s="195">
        <v>4.5</v>
      </c>
      <c r="F88" s="197"/>
      <c r="G88" s="191">
        <f t="shared" si="1"/>
        <v>2749.9</v>
      </c>
    </row>
    <row r="89" spans="1:7" ht="15.75" x14ac:dyDescent="0.25">
      <c r="A89" s="194">
        <v>43858</v>
      </c>
      <c r="B89" s="194">
        <v>43858</v>
      </c>
      <c r="C89" s="195" t="s">
        <v>1702</v>
      </c>
      <c r="D89" s="195" t="s">
        <v>1703</v>
      </c>
      <c r="E89" s="195">
        <v>12.9</v>
      </c>
      <c r="F89" s="197"/>
      <c r="G89" s="191">
        <f t="shared" si="1"/>
        <v>2737</v>
      </c>
    </row>
    <row r="90" spans="1:7" ht="15.75" x14ac:dyDescent="0.25">
      <c r="A90" s="194">
        <v>43860</v>
      </c>
      <c r="B90" s="194">
        <v>43860</v>
      </c>
      <c r="C90" s="195" t="s">
        <v>1702</v>
      </c>
      <c r="D90" s="195" t="s">
        <v>1703</v>
      </c>
      <c r="E90" s="195">
        <v>12.9</v>
      </c>
      <c r="F90" s="197"/>
      <c r="G90" s="191">
        <f t="shared" si="1"/>
        <v>2724.1</v>
      </c>
    </row>
    <row r="91" spans="1:7" ht="15.75" x14ac:dyDescent="0.25">
      <c r="A91" s="194">
        <v>43859</v>
      </c>
      <c r="B91" s="194">
        <v>43859</v>
      </c>
      <c r="C91" s="195" t="s">
        <v>1704</v>
      </c>
      <c r="D91" s="195" t="s">
        <v>1703</v>
      </c>
      <c r="E91" s="195">
        <v>0.7</v>
      </c>
      <c r="F91" s="197"/>
      <c r="G91" s="191">
        <f t="shared" si="1"/>
        <v>2723.4</v>
      </c>
    </row>
    <row r="92" spans="1:7" ht="15.75" x14ac:dyDescent="0.25">
      <c r="A92" s="194">
        <v>43859</v>
      </c>
      <c r="B92" s="194">
        <v>43859</v>
      </c>
      <c r="C92" s="195" t="s">
        <v>1705</v>
      </c>
      <c r="D92" s="195" t="s">
        <v>1703</v>
      </c>
      <c r="E92" s="195">
        <v>1.2</v>
      </c>
      <c r="F92" s="197"/>
      <c r="G92" s="191">
        <f t="shared" si="1"/>
        <v>2722.2000000000003</v>
      </c>
    </row>
    <row r="93" spans="1:7" ht="15.75" x14ac:dyDescent="0.25">
      <c r="A93" s="194">
        <v>43840</v>
      </c>
      <c r="B93" s="194">
        <v>43840</v>
      </c>
      <c r="C93" s="195" t="s">
        <v>1706</v>
      </c>
      <c r="D93" s="195" t="s">
        <v>1707</v>
      </c>
      <c r="E93" s="195">
        <v>18.8</v>
      </c>
      <c r="F93" s="197"/>
      <c r="G93" s="191">
        <f t="shared" si="1"/>
        <v>2703.4</v>
      </c>
    </row>
    <row r="94" spans="1:7" ht="15.75" x14ac:dyDescent="0.25">
      <c r="A94" s="194">
        <v>43861</v>
      </c>
      <c r="B94" s="194">
        <v>44135</v>
      </c>
      <c r="C94" s="195" t="s">
        <v>169</v>
      </c>
      <c r="D94" s="195" t="s">
        <v>1708</v>
      </c>
      <c r="E94" s="195">
        <v>8.5</v>
      </c>
      <c r="F94" s="197"/>
      <c r="G94" s="191">
        <f t="shared" si="1"/>
        <v>2694.9</v>
      </c>
    </row>
    <row r="95" spans="1:7" ht="15.75" x14ac:dyDescent="0.25">
      <c r="A95" s="194">
        <v>43860</v>
      </c>
      <c r="B95" s="194">
        <v>43860</v>
      </c>
      <c r="C95" s="195" t="s">
        <v>122</v>
      </c>
      <c r="D95" s="195" t="s">
        <v>1709</v>
      </c>
      <c r="E95" s="195">
        <v>1.9</v>
      </c>
      <c r="F95" s="197"/>
      <c r="G95" s="191">
        <f t="shared" si="1"/>
        <v>2693</v>
      </c>
    </row>
    <row r="96" spans="1:7" ht="15.75" x14ac:dyDescent="0.25">
      <c r="A96" s="194">
        <v>44135</v>
      </c>
      <c r="B96" s="194">
        <v>44135</v>
      </c>
      <c r="C96" s="195" t="s">
        <v>80</v>
      </c>
      <c r="D96" s="195" t="s">
        <v>1710</v>
      </c>
      <c r="E96" s="195">
        <v>14.7</v>
      </c>
      <c r="F96" s="197"/>
      <c r="G96" s="191">
        <f t="shared" si="1"/>
        <v>2678.3</v>
      </c>
    </row>
    <row r="97" spans="1:7" ht="15.75" x14ac:dyDescent="0.25">
      <c r="A97" s="194">
        <v>43863</v>
      </c>
      <c r="B97" s="194">
        <v>43863</v>
      </c>
      <c r="C97" s="195" t="s">
        <v>130</v>
      </c>
      <c r="D97" s="195" t="s">
        <v>1711</v>
      </c>
      <c r="E97" s="195">
        <v>4.3499999999999996</v>
      </c>
      <c r="F97" s="197"/>
      <c r="G97" s="191">
        <f t="shared" si="1"/>
        <v>2673.9500000000003</v>
      </c>
    </row>
    <row r="98" spans="1:7" ht="15.75" x14ac:dyDescent="0.25">
      <c r="A98" s="194">
        <v>43861</v>
      </c>
      <c r="B98" s="194">
        <v>43861</v>
      </c>
      <c r="C98" s="195" t="s">
        <v>130</v>
      </c>
      <c r="D98" s="195" t="s">
        <v>18</v>
      </c>
      <c r="E98" s="195">
        <v>8</v>
      </c>
      <c r="F98" s="197"/>
      <c r="G98" s="191">
        <f t="shared" si="1"/>
        <v>2665.9500000000003</v>
      </c>
    </row>
    <row r="99" spans="1:7" ht="15.75" x14ac:dyDescent="0.25">
      <c r="A99" s="194">
        <v>43862</v>
      </c>
      <c r="B99" s="194">
        <v>43862</v>
      </c>
      <c r="C99" s="195" t="s">
        <v>1712</v>
      </c>
      <c r="D99" s="195" t="s">
        <v>1713</v>
      </c>
      <c r="E99" s="195">
        <v>2.2000000000000002</v>
      </c>
      <c r="F99" s="197"/>
      <c r="G99" s="191">
        <f t="shared" si="1"/>
        <v>2663.7500000000005</v>
      </c>
    </row>
    <row r="100" spans="1:7" ht="15.75" x14ac:dyDescent="0.25">
      <c r="A100" s="194">
        <v>43862</v>
      </c>
      <c r="B100" s="194">
        <v>43831</v>
      </c>
      <c r="C100" s="195" t="s">
        <v>1454</v>
      </c>
      <c r="D100" s="195" t="s">
        <v>1714</v>
      </c>
      <c r="E100" s="195">
        <v>3</v>
      </c>
      <c r="F100" s="197"/>
      <c r="G100" s="191">
        <f t="shared" si="1"/>
        <v>2660.7500000000005</v>
      </c>
    </row>
    <row r="101" spans="1:7" ht="15.75" x14ac:dyDescent="0.25">
      <c r="A101" s="194">
        <v>43855</v>
      </c>
      <c r="B101" s="194">
        <v>43855</v>
      </c>
      <c r="C101" s="195" t="s">
        <v>130</v>
      </c>
      <c r="D101" s="195" t="s">
        <v>1716</v>
      </c>
      <c r="E101" s="195">
        <v>2.7</v>
      </c>
      <c r="F101" s="197"/>
      <c r="G101" s="191">
        <f t="shared" si="1"/>
        <v>2658.0500000000006</v>
      </c>
    </row>
    <row r="102" spans="1:7" ht="15.75" x14ac:dyDescent="0.25">
      <c r="A102" s="194">
        <v>43862</v>
      </c>
      <c r="B102" s="194">
        <v>43862</v>
      </c>
      <c r="C102" s="195" t="s">
        <v>56</v>
      </c>
      <c r="D102" s="195" t="s">
        <v>1717</v>
      </c>
      <c r="E102" s="195">
        <v>4.45</v>
      </c>
      <c r="F102" s="197"/>
      <c r="G102" s="191">
        <f t="shared" si="1"/>
        <v>2653.6000000000008</v>
      </c>
    </row>
    <row r="103" spans="1:7" ht="15.75" x14ac:dyDescent="0.25">
      <c r="A103" s="194">
        <v>43860</v>
      </c>
      <c r="B103" s="194">
        <v>43860</v>
      </c>
      <c r="C103" s="195" t="s">
        <v>19</v>
      </c>
      <c r="D103" s="195" t="s">
        <v>1715</v>
      </c>
      <c r="E103" s="195">
        <v>2.1</v>
      </c>
      <c r="F103" s="197"/>
      <c r="G103" s="191">
        <f t="shared" si="1"/>
        <v>2651.5000000000009</v>
      </c>
    </row>
    <row r="104" spans="1:7" ht="15.75" x14ac:dyDescent="0.25">
      <c r="A104" s="194">
        <v>43861</v>
      </c>
      <c r="B104" s="194">
        <v>43861</v>
      </c>
      <c r="C104" s="195" t="s">
        <v>1680</v>
      </c>
      <c r="D104" s="195" t="s">
        <v>1718</v>
      </c>
      <c r="E104" s="195">
        <v>3.2</v>
      </c>
      <c r="F104" s="197"/>
      <c r="G104" s="191">
        <f t="shared" si="1"/>
        <v>2648.3000000000011</v>
      </c>
    </row>
    <row r="105" spans="1:7" ht="15.75" x14ac:dyDescent="0.25">
      <c r="A105" s="194">
        <v>43861</v>
      </c>
      <c r="B105" s="194">
        <v>43861</v>
      </c>
      <c r="C105" s="195" t="s">
        <v>56</v>
      </c>
      <c r="D105" s="195" t="s">
        <v>1719</v>
      </c>
      <c r="E105" s="195">
        <v>7.75</v>
      </c>
      <c r="F105" s="197"/>
      <c r="G105" s="191">
        <f t="shared" si="1"/>
        <v>2640.5500000000011</v>
      </c>
    </row>
    <row r="106" spans="1:7" ht="15.75" x14ac:dyDescent="0.25">
      <c r="A106" s="194">
        <v>43861</v>
      </c>
      <c r="B106" s="194">
        <v>43861</v>
      </c>
      <c r="C106" s="195" t="s">
        <v>1720</v>
      </c>
      <c r="D106" s="195" t="s">
        <v>1721</v>
      </c>
      <c r="E106" s="195">
        <v>2.4</v>
      </c>
      <c r="F106" s="197"/>
      <c r="G106" s="191">
        <f t="shared" si="1"/>
        <v>2638.150000000001</v>
      </c>
    </row>
    <row r="107" spans="1:7" ht="15.75" x14ac:dyDescent="0.25">
      <c r="A107" s="194">
        <v>43861</v>
      </c>
      <c r="B107" s="194">
        <v>43861</v>
      </c>
      <c r="C107" s="195" t="s">
        <v>72</v>
      </c>
      <c r="D107" s="195" t="s">
        <v>1722</v>
      </c>
      <c r="E107" s="195">
        <v>3.8</v>
      </c>
      <c r="F107" s="197"/>
      <c r="G107" s="191">
        <f t="shared" si="1"/>
        <v>2634.3500000000008</v>
      </c>
    </row>
    <row r="108" spans="1:7" ht="15.75" x14ac:dyDescent="0.25">
      <c r="A108" s="194">
        <v>43861</v>
      </c>
      <c r="B108" s="194">
        <v>43861</v>
      </c>
      <c r="C108" s="195" t="s">
        <v>1723</v>
      </c>
      <c r="D108" s="195" t="s">
        <v>1141</v>
      </c>
      <c r="E108" s="195">
        <v>7.1</v>
      </c>
      <c r="F108" s="197"/>
      <c r="G108" s="191">
        <f t="shared" si="1"/>
        <v>2627.2500000000009</v>
      </c>
    </row>
    <row r="109" spans="1:7" ht="15.75" x14ac:dyDescent="0.25">
      <c r="A109" s="194">
        <v>43864</v>
      </c>
      <c r="B109" s="194">
        <v>43864</v>
      </c>
      <c r="C109" s="195" t="s">
        <v>689</v>
      </c>
      <c r="D109" s="195" t="s">
        <v>1724</v>
      </c>
      <c r="E109" s="195">
        <v>4.0999999999999996</v>
      </c>
      <c r="F109" s="197"/>
      <c r="G109" s="191">
        <f t="shared" si="1"/>
        <v>2623.150000000001</v>
      </c>
    </row>
    <row r="110" spans="1:7" ht="15.75" x14ac:dyDescent="0.25">
      <c r="A110" s="194">
        <v>43864</v>
      </c>
      <c r="B110" s="194">
        <v>43864</v>
      </c>
      <c r="C110" s="195" t="s">
        <v>569</v>
      </c>
      <c r="D110" s="195" t="s">
        <v>1725</v>
      </c>
      <c r="E110" s="195">
        <v>3.5</v>
      </c>
      <c r="F110" s="197"/>
      <c r="G110" s="191">
        <f t="shared" si="1"/>
        <v>2619.650000000001</v>
      </c>
    </row>
    <row r="111" spans="1:7" ht="15.75" x14ac:dyDescent="0.25">
      <c r="A111" s="194">
        <v>43859</v>
      </c>
      <c r="B111" s="194">
        <v>43859</v>
      </c>
      <c r="C111" s="195" t="s">
        <v>56</v>
      </c>
      <c r="D111" s="195" t="s">
        <v>1717</v>
      </c>
      <c r="E111" s="195">
        <v>7.5</v>
      </c>
      <c r="F111" s="197"/>
      <c r="G111" s="191">
        <f t="shared" si="1"/>
        <v>2612.150000000001</v>
      </c>
    </row>
    <row r="112" spans="1:7" ht="15.75" x14ac:dyDescent="0.25">
      <c r="A112" s="194">
        <v>43860</v>
      </c>
      <c r="B112" s="194">
        <v>43860</v>
      </c>
      <c r="C112" s="195" t="s">
        <v>1726</v>
      </c>
      <c r="D112" s="195" t="s">
        <v>1727</v>
      </c>
      <c r="E112" s="195">
        <v>7.9</v>
      </c>
      <c r="F112" s="197"/>
      <c r="G112" s="191">
        <f t="shared" si="1"/>
        <v>2604.2500000000009</v>
      </c>
    </row>
    <row r="113" spans="1:7" ht="15.75" x14ac:dyDescent="0.25">
      <c r="A113" s="194">
        <v>43860</v>
      </c>
      <c r="B113" s="194">
        <v>43860</v>
      </c>
      <c r="C113" s="195" t="s">
        <v>1726</v>
      </c>
      <c r="D113" s="195" t="s">
        <v>1727</v>
      </c>
      <c r="E113" s="195">
        <v>7.9</v>
      </c>
      <c r="F113" s="197"/>
      <c r="G113" s="191">
        <f t="shared" si="1"/>
        <v>2596.3500000000008</v>
      </c>
    </row>
    <row r="114" spans="1:7" ht="15.75" x14ac:dyDescent="0.25">
      <c r="A114" s="194">
        <v>43860</v>
      </c>
      <c r="B114" s="194">
        <v>43860</v>
      </c>
      <c r="C114" s="195" t="s">
        <v>1661</v>
      </c>
      <c r="D114" s="195" t="s">
        <v>1728</v>
      </c>
      <c r="E114" s="195">
        <v>10.8</v>
      </c>
      <c r="F114" s="197"/>
      <c r="G114" s="191">
        <f t="shared" si="1"/>
        <v>2585.5500000000006</v>
      </c>
    </row>
    <row r="115" spans="1:7" ht="15.75" x14ac:dyDescent="0.25">
      <c r="A115" s="194">
        <v>43860</v>
      </c>
      <c r="B115" s="194">
        <v>43860</v>
      </c>
      <c r="C115" s="195" t="s">
        <v>689</v>
      </c>
      <c r="D115" s="195" t="s">
        <v>1729</v>
      </c>
      <c r="E115" s="195">
        <v>6.1</v>
      </c>
      <c r="F115" s="197"/>
      <c r="G115" s="191">
        <f t="shared" si="1"/>
        <v>2579.4500000000007</v>
      </c>
    </row>
    <row r="116" spans="1:7" ht="15.75" x14ac:dyDescent="0.25">
      <c r="A116" s="194">
        <v>43861</v>
      </c>
      <c r="B116" s="194">
        <v>43861</v>
      </c>
      <c r="C116" s="195" t="s">
        <v>1661</v>
      </c>
      <c r="D116" s="195" t="s">
        <v>1519</v>
      </c>
      <c r="E116" s="195">
        <v>2.95</v>
      </c>
      <c r="F116" s="197"/>
      <c r="G116" s="191">
        <f t="shared" si="1"/>
        <v>2576.5000000000009</v>
      </c>
    </row>
    <row r="117" spans="1:7" ht="15.75" x14ac:dyDescent="0.25">
      <c r="A117" s="194">
        <v>43861</v>
      </c>
      <c r="B117" s="194">
        <v>43861</v>
      </c>
      <c r="C117" s="195" t="s">
        <v>1730</v>
      </c>
      <c r="D117" s="195" t="s">
        <v>1731</v>
      </c>
      <c r="E117" s="195">
        <v>10.85</v>
      </c>
      <c r="F117" s="197"/>
      <c r="G117" s="191">
        <f t="shared" si="1"/>
        <v>2565.650000000001</v>
      </c>
    </row>
    <row r="118" spans="1:7" ht="15.75" x14ac:dyDescent="0.25">
      <c r="A118" s="194">
        <v>43858</v>
      </c>
      <c r="B118" s="194">
        <v>43858</v>
      </c>
      <c r="C118" s="195" t="s">
        <v>1661</v>
      </c>
      <c r="D118" s="195" t="s">
        <v>1732</v>
      </c>
      <c r="E118" s="195">
        <v>36.25</v>
      </c>
      <c r="F118" s="197"/>
      <c r="G118" s="191">
        <f t="shared" si="1"/>
        <v>2529.400000000001</v>
      </c>
    </row>
    <row r="119" spans="1:7" ht="15.75" x14ac:dyDescent="0.25">
      <c r="A119" s="194">
        <v>43858</v>
      </c>
      <c r="B119" s="194">
        <v>43858</v>
      </c>
      <c r="C119" s="195" t="s">
        <v>65</v>
      </c>
      <c r="D119" s="195" t="s">
        <v>1732</v>
      </c>
      <c r="E119" s="195">
        <v>21.05</v>
      </c>
      <c r="F119" s="197"/>
      <c r="G119" s="191">
        <f t="shared" si="1"/>
        <v>2508.3500000000008</v>
      </c>
    </row>
    <row r="120" spans="1:7" ht="15.75" x14ac:dyDescent="0.25">
      <c r="A120" s="194">
        <v>43854</v>
      </c>
      <c r="B120" s="194">
        <v>43854</v>
      </c>
      <c r="C120" s="195" t="s">
        <v>80</v>
      </c>
      <c r="D120" s="195" t="s">
        <v>1733</v>
      </c>
      <c r="E120" s="195">
        <v>22</v>
      </c>
      <c r="F120" s="197"/>
      <c r="G120" s="191">
        <f t="shared" si="1"/>
        <v>2486.3500000000008</v>
      </c>
    </row>
    <row r="121" spans="1:7" ht="15.75" x14ac:dyDescent="0.25">
      <c r="A121" s="194">
        <v>43864</v>
      </c>
      <c r="B121" s="194">
        <v>43864</v>
      </c>
      <c r="C121" s="195" t="s">
        <v>130</v>
      </c>
      <c r="D121" s="195" t="s">
        <v>7</v>
      </c>
      <c r="E121" s="195">
        <v>3.5</v>
      </c>
      <c r="F121" s="197"/>
      <c r="G121" s="191">
        <f t="shared" si="1"/>
        <v>2482.8500000000008</v>
      </c>
    </row>
    <row r="122" spans="1:7" ht="15.75" x14ac:dyDescent="0.25">
      <c r="A122" s="194">
        <v>43863</v>
      </c>
      <c r="B122" s="194">
        <v>43863</v>
      </c>
      <c r="C122" s="195" t="s">
        <v>1745</v>
      </c>
      <c r="D122" s="195" t="s">
        <v>1744</v>
      </c>
      <c r="E122" s="195">
        <v>18</v>
      </c>
      <c r="F122" s="197"/>
      <c r="G122" s="191">
        <f t="shared" si="1"/>
        <v>2464.8500000000008</v>
      </c>
    </row>
    <row r="123" spans="1:7" ht="15.75" x14ac:dyDescent="0.25">
      <c r="A123" s="194">
        <v>43865</v>
      </c>
      <c r="B123" s="194">
        <v>43865</v>
      </c>
      <c r="C123" s="195" t="s">
        <v>89</v>
      </c>
      <c r="D123" s="195" t="s">
        <v>1746</v>
      </c>
      <c r="E123" s="195">
        <v>3.2</v>
      </c>
      <c r="F123" s="197"/>
      <c r="G123" s="191">
        <f t="shared" si="1"/>
        <v>2461.650000000001</v>
      </c>
    </row>
    <row r="124" spans="1:7" ht="15.75" x14ac:dyDescent="0.25">
      <c r="A124" s="194">
        <v>43865</v>
      </c>
      <c r="B124" s="194">
        <v>43865</v>
      </c>
      <c r="C124" s="195" t="s">
        <v>72</v>
      </c>
      <c r="D124" s="195" t="s">
        <v>1747</v>
      </c>
      <c r="E124" s="195">
        <v>6.3</v>
      </c>
      <c r="F124" s="197"/>
      <c r="G124" s="191">
        <f t="shared" si="1"/>
        <v>2455.3500000000008</v>
      </c>
    </row>
    <row r="125" spans="1:7" ht="15.75" x14ac:dyDescent="0.25">
      <c r="A125" s="194">
        <v>43859</v>
      </c>
      <c r="B125" s="194">
        <v>43859</v>
      </c>
      <c r="C125" s="195" t="s">
        <v>689</v>
      </c>
      <c r="D125" s="195" t="s">
        <v>1748</v>
      </c>
      <c r="E125" s="195">
        <v>4.05</v>
      </c>
      <c r="F125" s="197"/>
      <c r="G125" s="191">
        <f t="shared" si="1"/>
        <v>2451.3000000000006</v>
      </c>
    </row>
    <row r="126" spans="1:7" ht="15.75" x14ac:dyDescent="0.25">
      <c r="A126" s="194">
        <v>43865</v>
      </c>
      <c r="B126" s="194">
        <v>43865</v>
      </c>
      <c r="C126" s="195" t="s">
        <v>107</v>
      </c>
      <c r="D126" s="195" t="s">
        <v>1750</v>
      </c>
      <c r="E126" s="195">
        <v>3.3</v>
      </c>
      <c r="F126" s="197"/>
      <c r="G126" s="191">
        <f t="shared" si="1"/>
        <v>2448.0000000000005</v>
      </c>
    </row>
    <row r="127" spans="1:7" ht="15.75" x14ac:dyDescent="0.25">
      <c r="A127" s="194">
        <v>43846</v>
      </c>
      <c r="B127" s="194">
        <v>43846</v>
      </c>
      <c r="C127" s="195" t="s">
        <v>1751</v>
      </c>
      <c r="D127" s="195" t="s">
        <v>1749</v>
      </c>
      <c r="E127" s="195">
        <v>3.75</v>
      </c>
      <c r="F127" s="197"/>
      <c r="G127" s="191">
        <f t="shared" si="1"/>
        <v>2444.2500000000005</v>
      </c>
    </row>
    <row r="128" spans="1:7" ht="15.75" x14ac:dyDescent="0.25">
      <c r="A128" s="194">
        <v>43857</v>
      </c>
      <c r="B128" s="194">
        <v>43924</v>
      </c>
      <c r="C128" s="195" t="s">
        <v>1752</v>
      </c>
      <c r="D128" s="195" t="s">
        <v>1753</v>
      </c>
      <c r="E128" s="195">
        <v>1.6</v>
      </c>
      <c r="F128" s="197"/>
      <c r="G128" s="191">
        <f t="shared" si="1"/>
        <v>2442.6500000000005</v>
      </c>
    </row>
    <row r="129" spans="1:7" ht="15.75" x14ac:dyDescent="0.25">
      <c r="A129" s="194">
        <v>43860</v>
      </c>
      <c r="B129" s="194">
        <v>43860</v>
      </c>
      <c r="C129" s="195" t="s">
        <v>135</v>
      </c>
      <c r="D129" s="195" t="s">
        <v>1754</v>
      </c>
      <c r="E129" s="195">
        <v>4.5999999999999996</v>
      </c>
      <c r="F129" s="197"/>
      <c r="G129" s="191">
        <f t="shared" si="1"/>
        <v>2438.0500000000006</v>
      </c>
    </row>
    <row r="130" spans="1:7" ht="15.75" x14ac:dyDescent="0.25">
      <c r="A130" s="194">
        <v>43859</v>
      </c>
      <c r="B130" s="194">
        <v>43859</v>
      </c>
      <c r="C130" s="195" t="s">
        <v>1661</v>
      </c>
      <c r="D130" s="195" t="s">
        <v>1755</v>
      </c>
      <c r="E130" s="195">
        <v>2</v>
      </c>
      <c r="F130" s="197"/>
      <c r="G130" s="191">
        <f t="shared" si="1"/>
        <v>2436.0500000000006</v>
      </c>
    </row>
    <row r="131" spans="1:7" ht="15.75" x14ac:dyDescent="0.25">
      <c r="A131" s="194">
        <v>43864</v>
      </c>
      <c r="B131" s="194">
        <v>43864</v>
      </c>
      <c r="C131" s="195" t="s">
        <v>1756</v>
      </c>
      <c r="D131" s="195" t="s">
        <v>1757</v>
      </c>
      <c r="E131" s="195">
        <v>0.55000000000000004</v>
      </c>
      <c r="F131" s="197"/>
      <c r="G131" s="191">
        <f t="shared" si="1"/>
        <v>2435.5000000000005</v>
      </c>
    </row>
    <row r="132" spans="1:7" ht="15.75" x14ac:dyDescent="0.25">
      <c r="A132" s="194">
        <v>43863</v>
      </c>
      <c r="B132" s="194">
        <v>43863</v>
      </c>
      <c r="C132" s="195" t="s">
        <v>1758</v>
      </c>
      <c r="D132" s="195" t="s">
        <v>1759</v>
      </c>
      <c r="E132" s="195">
        <v>32.42</v>
      </c>
      <c r="F132" s="197"/>
      <c r="G132" s="191">
        <f t="shared" si="1"/>
        <v>2403.0800000000004</v>
      </c>
    </row>
    <row r="133" spans="1:7" ht="15.75" x14ac:dyDescent="0.25">
      <c r="A133" s="194">
        <v>43864</v>
      </c>
      <c r="B133" s="194">
        <v>43865</v>
      </c>
      <c r="C133" s="195" t="s">
        <v>91</v>
      </c>
      <c r="D133" s="195" t="s">
        <v>1760</v>
      </c>
      <c r="E133" s="195">
        <v>9.65</v>
      </c>
      <c r="F133" s="197"/>
      <c r="G133" s="191">
        <f t="shared" si="1"/>
        <v>2393.4300000000003</v>
      </c>
    </row>
    <row r="134" spans="1:7" ht="15.75" x14ac:dyDescent="0.25">
      <c r="A134" s="194">
        <v>43863</v>
      </c>
      <c r="B134" s="194">
        <v>43865</v>
      </c>
      <c r="C134" s="195" t="s">
        <v>91</v>
      </c>
      <c r="D134" s="195" t="s">
        <v>1760</v>
      </c>
      <c r="E134" s="195">
        <v>9.8000000000000007</v>
      </c>
      <c r="F134" s="197"/>
      <c r="G134" s="191">
        <f t="shared" si="1"/>
        <v>2383.63</v>
      </c>
    </row>
    <row r="135" spans="1:7" ht="15.75" x14ac:dyDescent="0.25">
      <c r="A135" s="194">
        <v>43863</v>
      </c>
      <c r="B135" s="194">
        <v>43865</v>
      </c>
      <c r="C135" s="195" t="s">
        <v>91</v>
      </c>
      <c r="D135" s="195" t="s">
        <v>1760</v>
      </c>
      <c r="E135" s="195">
        <v>9.6</v>
      </c>
      <c r="F135" s="197"/>
      <c r="G135" s="191">
        <f t="shared" si="1"/>
        <v>2374.0300000000002</v>
      </c>
    </row>
    <row r="136" spans="1:7" ht="15.75" x14ac:dyDescent="0.25">
      <c r="A136" s="194">
        <v>43863</v>
      </c>
      <c r="B136" s="194">
        <v>43865</v>
      </c>
      <c r="C136" s="195" t="s">
        <v>91</v>
      </c>
      <c r="D136" s="195" t="s">
        <v>1760</v>
      </c>
      <c r="E136" s="195">
        <v>15</v>
      </c>
      <c r="F136" s="197"/>
      <c r="G136" s="191">
        <f t="shared" si="1"/>
        <v>2359.0300000000002</v>
      </c>
    </row>
    <row r="137" spans="1:7" ht="15.75" x14ac:dyDescent="0.25">
      <c r="A137" s="194">
        <v>43863</v>
      </c>
      <c r="B137" s="194">
        <v>43865</v>
      </c>
      <c r="C137" s="195" t="s">
        <v>70</v>
      </c>
      <c r="D137" s="195" t="s">
        <v>1760</v>
      </c>
      <c r="E137" s="195">
        <v>76.209999999999994</v>
      </c>
      <c r="F137" s="197"/>
      <c r="G137" s="191">
        <f t="shared" si="1"/>
        <v>2282.8200000000002</v>
      </c>
    </row>
    <row r="138" spans="1:7" ht="15.75" x14ac:dyDescent="0.25">
      <c r="A138" s="194">
        <v>43863</v>
      </c>
      <c r="B138" s="194">
        <v>43865</v>
      </c>
      <c r="C138" s="195" t="s">
        <v>1761</v>
      </c>
      <c r="D138" s="195" t="s">
        <v>1760</v>
      </c>
      <c r="E138" s="195">
        <v>11</v>
      </c>
      <c r="F138" s="197"/>
      <c r="G138" s="191">
        <f t="shared" si="1"/>
        <v>2271.8200000000002</v>
      </c>
    </row>
    <row r="139" spans="1:7" ht="15.75" x14ac:dyDescent="0.25">
      <c r="A139" s="194">
        <v>43864</v>
      </c>
      <c r="B139" s="194">
        <v>43865</v>
      </c>
      <c r="C139" s="195" t="s">
        <v>1761</v>
      </c>
      <c r="D139" s="195" t="s">
        <v>1760</v>
      </c>
      <c r="E139" s="195">
        <v>11</v>
      </c>
      <c r="F139" s="197"/>
      <c r="G139" s="191">
        <f t="shared" si="1"/>
        <v>2260.8200000000002</v>
      </c>
    </row>
    <row r="140" spans="1:7" ht="15.75" x14ac:dyDescent="0.25">
      <c r="A140" s="194">
        <v>43865</v>
      </c>
      <c r="B140" s="194">
        <v>43865</v>
      </c>
      <c r="C140" s="195" t="s">
        <v>56</v>
      </c>
      <c r="D140" s="195" t="s">
        <v>729</v>
      </c>
      <c r="E140" s="195">
        <v>7.25</v>
      </c>
      <c r="F140" s="197"/>
      <c r="G140" s="191">
        <f t="shared" si="1"/>
        <v>2253.5700000000002</v>
      </c>
    </row>
    <row r="141" spans="1:7" ht="15.75" x14ac:dyDescent="0.25">
      <c r="A141" s="194">
        <v>43865</v>
      </c>
      <c r="B141" s="194">
        <v>43865</v>
      </c>
      <c r="C141" s="195" t="s">
        <v>130</v>
      </c>
      <c r="D141" s="195" t="s">
        <v>7</v>
      </c>
      <c r="E141" s="195">
        <v>5.85</v>
      </c>
      <c r="F141" s="197"/>
      <c r="G141" s="191">
        <f t="shared" si="1"/>
        <v>2247.7200000000003</v>
      </c>
    </row>
    <row r="142" spans="1:7" ht="15.75" x14ac:dyDescent="0.25">
      <c r="A142" s="194">
        <v>44164</v>
      </c>
      <c r="B142" s="194">
        <v>43865</v>
      </c>
      <c r="C142" s="195" t="s">
        <v>58</v>
      </c>
      <c r="D142" s="195" t="s">
        <v>1762</v>
      </c>
      <c r="E142" s="195">
        <v>2.5499999999999998</v>
      </c>
      <c r="F142" s="197"/>
      <c r="G142" s="191">
        <f t="shared" si="1"/>
        <v>2245.17</v>
      </c>
    </row>
    <row r="143" spans="1:7" ht="15.75" x14ac:dyDescent="0.25">
      <c r="A143" s="194">
        <v>43804</v>
      </c>
      <c r="B143" s="194">
        <v>43865</v>
      </c>
      <c r="C143" s="195" t="s">
        <v>107</v>
      </c>
      <c r="D143" s="195" t="s">
        <v>1619</v>
      </c>
      <c r="E143" s="195">
        <v>1.2</v>
      </c>
      <c r="F143" s="197"/>
      <c r="G143" s="191">
        <f t="shared" si="1"/>
        <v>2243.9700000000003</v>
      </c>
    </row>
    <row r="144" spans="1:7" ht="15.75" x14ac:dyDescent="0.25">
      <c r="A144" s="194">
        <v>43861</v>
      </c>
      <c r="B144" s="194">
        <v>43861</v>
      </c>
      <c r="C144" s="195" t="s">
        <v>107</v>
      </c>
      <c r="D144" s="195" t="s">
        <v>1763</v>
      </c>
      <c r="E144" s="195">
        <v>1</v>
      </c>
      <c r="F144" s="197"/>
      <c r="G144" s="191">
        <f t="shared" si="1"/>
        <v>2242.9700000000003</v>
      </c>
    </row>
    <row r="145" spans="1:7" ht="15.75" x14ac:dyDescent="0.25">
      <c r="A145" s="194">
        <v>43864</v>
      </c>
      <c r="B145" s="194">
        <v>43864</v>
      </c>
      <c r="C145" s="195" t="s">
        <v>1680</v>
      </c>
      <c r="D145" s="195" t="s">
        <v>1764</v>
      </c>
      <c r="E145" s="195">
        <v>2.75</v>
      </c>
      <c r="F145" s="197"/>
      <c r="G145" s="191">
        <f t="shared" si="1"/>
        <v>2240.2200000000003</v>
      </c>
    </row>
    <row r="146" spans="1:7" ht="15.75" x14ac:dyDescent="0.25">
      <c r="A146" s="194">
        <v>43858</v>
      </c>
      <c r="B146" s="194">
        <v>43858</v>
      </c>
      <c r="C146" s="195" t="s">
        <v>56</v>
      </c>
      <c r="D146" s="195" t="s">
        <v>1765</v>
      </c>
      <c r="E146" s="195">
        <v>3</v>
      </c>
      <c r="F146" s="197"/>
      <c r="G146" s="191">
        <f t="shared" si="1"/>
        <v>2237.2200000000003</v>
      </c>
    </row>
    <row r="147" spans="1:7" ht="15.75" x14ac:dyDescent="0.25">
      <c r="A147" s="194">
        <v>43815</v>
      </c>
      <c r="B147" s="194">
        <v>43865</v>
      </c>
      <c r="C147" s="195" t="s">
        <v>253</v>
      </c>
      <c r="D147" s="195" t="s">
        <v>1766</v>
      </c>
      <c r="E147" s="195">
        <v>1.1000000000000001</v>
      </c>
      <c r="F147" s="197"/>
      <c r="G147" s="191">
        <f t="shared" si="1"/>
        <v>2236.1200000000003</v>
      </c>
    </row>
    <row r="148" spans="1:7" ht="15.75" x14ac:dyDescent="0.25">
      <c r="A148" s="194">
        <v>43860</v>
      </c>
      <c r="B148" s="194">
        <v>43865</v>
      </c>
      <c r="C148" s="195" t="s">
        <v>689</v>
      </c>
      <c r="D148" s="195" t="s">
        <v>1767</v>
      </c>
      <c r="E148" s="195">
        <v>3</v>
      </c>
      <c r="F148" s="197"/>
      <c r="G148" s="191">
        <f t="shared" si="1"/>
        <v>2233.1200000000003</v>
      </c>
    </row>
    <row r="149" spans="1:7" ht="15.75" x14ac:dyDescent="0.25">
      <c r="A149" s="194">
        <v>43860</v>
      </c>
      <c r="B149" s="194">
        <v>43866</v>
      </c>
      <c r="C149" s="195" t="s">
        <v>135</v>
      </c>
      <c r="D149" s="195" t="s">
        <v>1768</v>
      </c>
      <c r="E149" s="195">
        <v>4.95</v>
      </c>
      <c r="F149" s="197"/>
      <c r="G149" s="191">
        <f t="shared" si="1"/>
        <v>2228.1700000000005</v>
      </c>
    </row>
    <row r="150" spans="1:7" ht="15.75" x14ac:dyDescent="0.25">
      <c r="A150" s="194">
        <v>43866</v>
      </c>
      <c r="B150" s="194">
        <v>43866</v>
      </c>
      <c r="C150" s="195" t="s">
        <v>1813</v>
      </c>
      <c r="D150" s="195" t="s">
        <v>1814</v>
      </c>
      <c r="E150" s="195">
        <v>4.5999999999999996</v>
      </c>
      <c r="F150" s="197"/>
      <c r="G150" s="191">
        <f t="shared" si="1"/>
        <v>2223.5700000000006</v>
      </c>
    </row>
    <row r="151" spans="1:7" ht="15.75" x14ac:dyDescent="0.25">
      <c r="A151" s="194">
        <v>43865</v>
      </c>
      <c r="B151" s="194">
        <v>43865</v>
      </c>
      <c r="C151" s="195" t="s">
        <v>107</v>
      </c>
      <c r="D151" s="195" t="s">
        <v>1815</v>
      </c>
      <c r="E151" s="195">
        <v>1.5</v>
      </c>
      <c r="F151" s="197"/>
      <c r="G151" s="191">
        <f t="shared" si="1"/>
        <v>2222.0700000000006</v>
      </c>
    </row>
    <row r="152" spans="1:7" ht="15.75" x14ac:dyDescent="0.25">
      <c r="A152" s="194">
        <v>43860</v>
      </c>
      <c r="B152" s="194">
        <v>43865</v>
      </c>
      <c r="C152" s="195" t="s">
        <v>1769</v>
      </c>
      <c r="D152" s="195" t="s">
        <v>1744</v>
      </c>
      <c r="E152" s="195">
        <v>17.8</v>
      </c>
      <c r="F152" s="197"/>
      <c r="G152" s="191">
        <f t="shared" si="1"/>
        <v>2204.2700000000004</v>
      </c>
    </row>
    <row r="153" spans="1:7" ht="15.75" x14ac:dyDescent="0.25">
      <c r="A153" s="194">
        <v>43860</v>
      </c>
      <c r="B153" s="194">
        <v>43865</v>
      </c>
      <c r="C153" s="195" t="s">
        <v>1769</v>
      </c>
      <c r="D153" s="195" t="s">
        <v>1744</v>
      </c>
      <c r="E153" s="195">
        <v>19.09</v>
      </c>
      <c r="F153" s="197"/>
      <c r="G153" s="191">
        <f t="shared" si="1"/>
        <v>2185.1800000000003</v>
      </c>
    </row>
    <row r="154" spans="1:7" ht="15.75" x14ac:dyDescent="0.25">
      <c r="A154" s="194">
        <v>43861</v>
      </c>
      <c r="B154" s="194">
        <v>43865</v>
      </c>
      <c r="C154" s="195" t="s">
        <v>1769</v>
      </c>
      <c r="D154" s="195" t="s">
        <v>1744</v>
      </c>
      <c r="E154" s="195">
        <v>29.83</v>
      </c>
      <c r="F154" s="197"/>
      <c r="G154" s="191">
        <f t="shared" si="1"/>
        <v>2155.3500000000004</v>
      </c>
    </row>
    <row r="155" spans="1:7" ht="15.75" x14ac:dyDescent="0.25">
      <c r="A155" s="194">
        <v>43860</v>
      </c>
      <c r="B155" s="194">
        <v>43865</v>
      </c>
      <c r="C155" s="195" t="s">
        <v>1769</v>
      </c>
      <c r="D155" s="195" t="s">
        <v>1744</v>
      </c>
      <c r="E155" s="195">
        <v>14.32</v>
      </c>
      <c r="F155" s="197"/>
      <c r="G155" s="191">
        <f t="shared" si="1"/>
        <v>2141.0300000000002</v>
      </c>
    </row>
    <row r="156" spans="1:7" ht="15.75" x14ac:dyDescent="0.25">
      <c r="A156" s="194">
        <v>43861</v>
      </c>
      <c r="B156" s="194">
        <v>43865</v>
      </c>
      <c r="C156" s="195" t="s">
        <v>1769</v>
      </c>
      <c r="D156" s="195" t="s">
        <v>1744</v>
      </c>
      <c r="E156" s="195">
        <v>16.71</v>
      </c>
      <c r="F156" s="197"/>
      <c r="G156" s="191">
        <f t="shared" si="1"/>
        <v>2124.3200000000002</v>
      </c>
    </row>
    <row r="157" spans="1:7" ht="15.75" x14ac:dyDescent="0.25">
      <c r="A157" s="194">
        <v>43860</v>
      </c>
      <c r="B157" s="194">
        <v>43865</v>
      </c>
      <c r="C157" s="195" t="s">
        <v>1769</v>
      </c>
      <c r="D157" s="195" t="s">
        <v>1744</v>
      </c>
      <c r="E157" s="195">
        <v>19.09</v>
      </c>
      <c r="F157" s="197"/>
      <c r="G157" s="191">
        <f t="shared" si="1"/>
        <v>2105.23</v>
      </c>
    </row>
    <row r="158" spans="1:7" ht="15.75" x14ac:dyDescent="0.25">
      <c r="A158" s="194">
        <v>43861</v>
      </c>
      <c r="B158" s="194">
        <v>43865</v>
      </c>
      <c r="C158" s="195" t="s">
        <v>1769</v>
      </c>
      <c r="D158" s="195" t="s">
        <v>1744</v>
      </c>
      <c r="E158" s="195">
        <v>15.51</v>
      </c>
      <c r="F158" s="197"/>
      <c r="G158" s="191">
        <f t="shared" si="1"/>
        <v>2089.7199999999998</v>
      </c>
    </row>
    <row r="159" spans="1:7" ht="15.75" x14ac:dyDescent="0.25">
      <c r="A159" s="194">
        <v>43862</v>
      </c>
      <c r="B159" s="194">
        <v>43865</v>
      </c>
      <c r="C159" s="195" t="s">
        <v>1769</v>
      </c>
      <c r="D159" s="195" t="s">
        <v>1744</v>
      </c>
      <c r="E159" s="195">
        <v>13.84</v>
      </c>
      <c r="F159" s="197"/>
      <c r="G159" s="191">
        <f t="shared" si="1"/>
        <v>2075.8799999999997</v>
      </c>
    </row>
    <row r="160" spans="1:7" ht="15.75" x14ac:dyDescent="0.25">
      <c r="A160" s="194">
        <v>43862</v>
      </c>
      <c r="B160" s="194">
        <v>43865</v>
      </c>
      <c r="C160" s="195" t="s">
        <v>1769</v>
      </c>
      <c r="D160" s="195" t="s">
        <v>1744</v>
      </c>
      <c r="E160" s="195">
        <v>17.899999999999999</v>
      </c>
      <c r="F160" s="197"/>
      <c r="G160" s="191">
        <f t="shared" si="1"/>
        <v>2057.9799999999996</v>
      </c>
    </row>
    <row r="161" spans="1:7" ht="15.75" x14ac:dyDescent="0.25">
      <c r="A161" s="194">
        <v>43859</v>
      </c>
      <c r="B161" s="194">
        <v>43865</v>
      </c>
      <c r="C161" s="195" t="s">
        <v>1769</v>
      </c>
      <c r="D161" s="195" t="s">
        <v>1744</v>
      </c>
      <c r="E161" s="195">
        <v>113.12</v>
      </c>
      <c r="F161" s="197"/>
      <c r="G161" s="191">
        <f t="shared" si="1"/>
        <v>1944.8599999999997</v>
      </c>
    </row>
    <row r="162" spans="1:7" ht="15.75" x14ac:dyDescent="0.25">
      <c r="A162" s="194">
        <v>43861</v>
      </c>
      <c r="B162" s="194">
        <v>43865</v>
      </c>
      <c r="C162" s="195" t="s">
        <v>1769</v>
      </c>
      <c r="D162" s="195" t="s">
        <v>1744</v>
      </c>
      <c r="E162" s="195">
        <v>20.190000000000001</v>
      </c>
      <c r="F162" s="197"/>
      <c r="G162" s="191">
        <f t="shared" si="1"/>
        <v>1924.6699999999996</v>
      </c>
    </row>
    <row r="163" spans="1:7" ht="15.75" x14ac:dyDescent="0.25">
      <c r="A163" s="194">
        <v>43862</v>
      </c>
      <c r="B163" s="194">
        <v>43865</v>
      </c>
      <c r="C163" s="195" t="s">
        <v>1769</v>
      </c>
      <c r="D163" s="195" t="s">
        <v>1744</v>
      </c>
      <c r="E163" s="195">
        <v>17.809999999999999</v>
      </c>
      <c r="F163" s="197"/>
      <c r="G163" s="191">
        <f t="shared" si="1"/>
        <v>1906.8599999999997</v>
      </c>
    </row>
    <row r="164" spans="1:7" ht="15.75" x14ac:dyDescent="0.25">
      <c r="A164" s="194">
        <v>43860</v>
      </c>
      <c r="B164" s="194">
        <v>43865</v>
      </c>
      <c r="C164" s="195" t="s">
        <v>1769</v>
      </c>
      <c r="D164" s="195" t="s">
        <v>1744</v>
      </c>
      <c r="E164" s="195">
        <v>22.56</v>
      </c>
      <c r="F164" s="197"/>
      <c r="G164" s="191">
        <f t="shared" si="1"/>
        <v>1884.2999999999997</v>
      </c>
    </row>
    <row r="165" spans="1:7" ht="15.75" x14ac:dyDescent="0.25">
      <c r="A165" s="194">
        <v>43862</v>
      </c>
      <c r="B165" s="194">
        <v>43865</v>
      </c>
      <c r="C165" s="195" t="s">
        <v>1769</v>
      </c>
      <c r="D165" s="195" t="s">
        <v>1744</v>
      </c>
      <c r="E165" s="195">
        <v>15.44</v>
      </c>
      <c r="F165" s="197"/>
      <c r="G165" s="191">
        <f t="shared" si="1"/>
        <v>1868.8599999999997</v>
      </c>
    </row>
    <row r="166" spans="1:7" ht="15.75" x14ac:dyDescent="0.25">
      <c r="A166" s="194">
        <v>43862</v>
      </c>
      <c r="B166" s="194">
        <v>43865</v>
      </c>
      <c r="C166" s="195" t="s">
        <v>1816</v>
      </c>
      <c r="D166" s="195" t="s">
        <v>1744</v>
      </c>
      <c r="E166" s="195">
        <v>1.3</v>
      </c>
      <c r="F166" s="197"/>
      <c r="G166" s="191">
        <f t="shared" si="1"/>
        <v>1867.5599999999997</v>
      </c>
    </row>
    <row r="167" spans="1:7" ht="15.75" x14ac:dyDescent="0.25">
      <c r="A167" s="194">
        <v>43862</v>
      </c>
      <c r="B167" s="194">
        <v>43865</v>
      </c>
      <c r="C167" s="195" t="s">
        <v>1816</v>
      </c>
      <c r="D167" s="195" t="s">
        <v>1744</v>
      </c>
      <c r="E167" s="195">
        <v>2.38</v>
      </c>
      <c r="F167" s="197"/>
      <c r="G167" s="191">
        <f t="shared" si="1"/>
        <v>1865.1799999999996</v>
      </c>
    </row>
    <row r="168" spans="1:7" ht="15.75" x14ac:dyDescent="0.25">
      <c r="A168" s="194">
        <v>43860</v>
      </c>
      <c r="B168" s="194">
        <v>43865</v>
      </c>
      <c r="C168" s="195" t="s">
        <v>1817</v>
      </c>
      <c r="D168" s="195" t="s">
        <v>1744</v>
      </c>
      <c r="E168" s="195">
        <v>5.93</v>
      </c>
      <c r="F168" s="197"/>
      <c r="G168" s="191">
        <f t="shared" si="1"/>
        <v>1859.2499999999995</v>
      </c>
    </row>
    <row r="169" spans="1:7" ht="15.75" x14ac:dyDescent="0.25">
      <c r="A169" s="194">
        <v>43862</v>
      </c>
      <c r="B169" s="194">
        <v>43865</v>
      </c>
      <c r="C169" s="195" t="s">
        <v>1770</v>
      </c>
      <c r="D169" s="195" t="s">
        <v>1744</v>
      </c>
      <c r="E169" s="195">
        <v>16.03</v>
      </c>
      <c r="F169" s="197"/>
      <c r="G169" s="191">
        <f t="shared" si="1"/>
        <v>1843.2199999999996</v>
      </c>
    </row>
    <row r="170" spans="1:7" ht="15.75" x14ac:dyDescent="0.25">
      <c r="A170" s="194">
        <v>43860</v>
      </c>
      <c r="B170" s="194">
        <v>43865</v>
      </c>
      <c r="C170" s="195" t="s">
        <v>1743</v>
      </c>
      <c r="D170" s="195" t="s">
        <v>1744</v>
      </c>
      <c r="E170" s="195">
        <v>21.26</v>
      </c>
      <c r="F170" s="197"/>
      <c r="G170" s="191">
        <f t="shared" si="1"/>
        <v>1821.9599999999996</v>
      </c>
    </row>
    <row r="171" spans="1:7" ht="15.75" x14ac:dyDescent="0.25">
      <c r="A171" s="194">
        <v>43865</v>
      </c>
      <c r="B171" s="194">
        <v>43865</v>
      </c>
      <c r="C171" s="195" t="s">
        <v>108</v>
      </c>
      <c r="D171" s="195" t="s">
        <v>1749</v>
      </c>
      <c r="E171" s="195">
        <v>7</v>
      </c>
      <c r="F171" s="197"/>
      <c r="G171" s="191">
        <f t="shared" si="1"/>
        <v>1814.9599999999996</v>
      </c>
    </row>
    <row r="172" spans="1:7" ht="15.75" x14ac:dyDescent="0.25">
      <c r="A172" s="194">
        <v>43865</v>
      </c>
      <c r="B172" s="194">
        <v>43865</v>
      </c>
      <c r="C172" s="195" t="s">
        <v>108</v>
      </c>
      <c r="D172" s="195" t="s">
        <v>1749</v>
      </c>
      <c r="E172" s="195">
        <v>7</v>
      </c>
      <c r="F172" s="197"/>
      <c r="G172" s="191">
        <f t="shared" si="1"/>
        <v>1807.9599999999996</v>
      </c>
    </row>
    <row r="173" spans="1:7" ht="15.75" x14ac:dyDescent="0.25">
      <c r="A173" s="194">
        <v>43865</v>
      </c>
      <c r="B173" s="194">
        <v>43865</v>
      </c>
      <c r="C173" s="195" t="s">
        <v>108</v>
      </c>
      <c r="D173" s="195" t="s">
        <v>1749</v>
      </c>
      <c r="E173" s="195">
        <v>8</v>
      </c>
      <c r="F173" s="197"/>
      <c r="G173" s="191">
        <f t="shared" si="1"/>
        <v>1799.9599999999996</v>
      </c>
    </row>
    <row r="174" spans="1:7" ht="15.75" x14ac:dyDescent="0.25">
      <c r="A174" s="194">
        <v>43866</v>
      </c>
      <c r="B174" s="194">
        <v>43866</v>
      </c>
      <c r="C174" s="195" t="s">
        <v>56</v>
      </c>
      <c r="D174" s="195" t="s">
        <v>1771</v>
      </c>
      <c r="E174" s="195">
        <v>5.8</v>
      </c>
      <c r="F174" s="197"/>
      <c r="G174" s="191">
        <f t="shared" si="1"/>
        <v>1794.1599999999996</v>
      </c>
    </row>
    <row r="175" spans="1:7" ht="15.75" x14ac:dyDescent="0.25">
      <c r="A175" s="194">
        <v>43866</v>
      </c>
      <c r="B175" s="194">
        <v>43866</v>
      </c>
      <c r="C175" s="195" t="s">
        <v>1730</v>
      </c>
      <c r="D175" s="195" t="s">
        <v>1772</v>
      </c>
      <c r="E175" s="195">
        <v>6</v>
      </c>
      <c r="F175" s="197"/>
      <c r="G175" s="191">
        <f t="shared" si="1"/>
        <v>1788.1599999999996</v>
      </c>
    </row>
    <row r="176" spans="1:7" ht="15.75" x14ac:dyDescent="0.25">
      <c r="A176" s="194">
        <v>43866</v>
      </c>
      <c r="B176" s="194">
        <v>43866</v>
      </c>
      <c r="C176" s="195" t="s">
        <v>107</v>
      </c>
      <c r="D176" s="195" t="s">
        <v>1773</v>
      </c>
      <c r="E176" s="195">
        <v>3</v>
      </c>
      <c r="F176" s="197"/>
      <c r="G176" s="191">
        <f t="shared" si="1"/>
        <v>1785.1599999999996</v>
      </c>
    </row>
    <row r="177" spans="1:7" ht="15.75" x14ac:dyDescent="0.25">
      <c r="A177" s="194">
        <v>43866</v>
      </c>
      <c r="B177" s="194">
        <v>43866</v>
      </c>
      <c r="C177" s="195" t="s">
        <v>1774</v>
      </c>
      <c r="D177" s="195" t="s">
        <v>1775</v>
      </c>
      <c r="E177" s="195">
        <v>14.5</v>
      </c>
      <c r="F177" s="197"/>
      <c r="G177" s="191">
        <f t="shared" si="1"/>
        <v>1770.6599999999996</v>
      </c>
    </row>
    <row r="178" spans="1:7" ht="15.75" x14ac:dyDescent="0.25">
      <c r="A178" s="194">
        <v>43866</v>
      </c>
      <c r="B178" s="194">
        <v>43866</v>
      </c>
      <c r="C178" s="195" t="s">
        <v>1303</v>
      </c>
      <c r="D178" s="195" t="s">
        <v>1775</v>
      </c>
      <c r="E178" s="195">
        <v>2.5</v>
      </c>
      <c r="F178" s="197"/>
      <c r="G178" s="191">
        <f t="shared" si="1"/>
        <v>1768.1599999999996</v>
      </c>
    </row>
    <row r="179" spans="1:7" ht="15.75" x14ac:dyDescent="0.25">
      <c r="A179" s="194">
        <v>43854</v>
      </c>
      <c r="B179" s="194">
        <v>43854</v>
      </c>
      <c r="C179" s="195" t="s">
        <v>45</v>
      </c>
      <c r="D179" s="195" t="s">
        <v>1776</v>
      </c>
      <c r="E179" s="195">
        <v>0.8</v>
      </c>
      <c r="F179" s="197"/>
      <c r="G179" s="191">
        <f t="shared" si="1"/>
        <v>1767.3599999999997</v>
      </c>
    </row>
    <row r="180" spans="1:7" ht="15.75" x14ac:dyDescent="0.25">
      <c r="A180" s="194">
        <v>43854</v>
      </c>
      <c r="B180" s="194">
        <v>43854</v>
      </c>
      <c r="C180" s="195" t="s">
        <v>1777</v>
      </c>
      <c r="D180" s="195" t="s">
        <v>1778</v>
      </c>
      <c r="E180" s="195">
        <v>1.85</v>
      </c>
      <c r="F180" s="197"/>
      <c r="G180" s="191">
        <f t="shared" si="1"/>
        <v>1765.5099999999998</v>
      </c>
    </row>
    <row r="181" spans="1:7" ht="15.75" x14ac:dyDescent="0.25">
      <c r="A181" s="194">
        <v>43866</v>
      </c>
      <c r="B181" s="194">
        <v>43866</v>
      </c>
      <c r="C181" s="195" t="s">
        <v>1779</v>
      </c>
      <c r="D181" s="195" t="s">
        <v>1775</v>
      </c>
      <c r="E181" s="195">
        <v>1.7</v>
      </c>
      <c r="F181" s="197"/>
      <c r="G181" s="191">
        <f t="shared" si="1"/>
        <v>1763.8099999999997</v>
      </c>
    </row>
    <row r="182" spans="1:7" ht="15.75" x14ac:dyDescent="0.25">
      <c r="A182" s="194">
        <v>43867</v>
      </c>
      <c r="B182" s="194">
        <v>43867</v>
      </c>
      <c r="C182" s="195" t="s">
        <v>66</v>
      </c>
      <c r="D182" s="195" t="s">
        <v>1780</v>
      </c>
      <c r="E182" s="195">
        <v>4.4000000000000004</v>
      </c>
      <c r="F182" s="197"/>
      <c r="G182" s="191">
        <f t="shared" si="1"/>
        <v>1759.4099999999996</v>
      </c>
    </row>
    <row r="183" spans="1:7" ht="15.75" x14ac:dyDescent="0.25">
      <c r="A183" s="194">
        <v>43865</v>
      </c>
      <c r="B183" s="194">
        <v>43865</v>
      </c>
      <c r="C183" s="195" t="s">
        <v>1781</v>
      </c>
      <c r="D183" s="195" t="s">
        <v>1778</v>
      </c>
      <c r="E183" s="195">
        <v>1.45</v>
      </c>
      <c r="F183" s="197"/>
      <c r="G183" s="191">
        <f t="shared" si="1"/>
        <v>1757.9599999999996</v>
      </c>
    </row>
    <row r="184" spans="1:7" ht="15.75" x14ac:dyDescent="0.25">
      <c r="A184" s="194">
        <v>43866</v>
      </c>
      <c r="B184" s="194">
        <v>43866</v>
      </c>
      <c r="C184" s="195" t="s">
        <v>45</v>
      </c>
      <c r="D184" s="195" t="s">
        <v>1785</v>
      </c>
      <c r="E184" s="195">
        <v>1.2</v>
      </c>
      <c r="F184" s="197"/>
      <c r="G184" s="191">
        <f t="shared" si="1"/>
        <v>1756.7599999999995</v>
      </c>
    </row>
    <row r="185" spans="1:7" ht="15.75" x14ac:dyDescent="0.25">
      <c r="A185" s="194">
        <v>43868</v>
      </c>
      <c r="B185" s="194">
        <v>43868</v>
      </c>
      <c r="C185" s="195" t="s">
        <v>72</v>
      </c>
      <c r="D185" s="195" t="s">
        <v>1782</v>
      </c>
      <c r="E185" s="195">
        <v>7.3</v>
      </c>
      <c r="F185" s="197"/>
      <c r="G185" s="191">
        <f t="shared" si="1"/>
        <v>1749.4599999999996</v>
      </c>
    </row>
    <row r="186" spans="1:7" ht="15.75" x14ac:dyDescent="0.25">
      <c r="A186" s="194">
        <v>43869</v>
      </c>
      <c r="B186" s="194">
        <v>43869</v>
      </c>
      <c r="C186" s="195" t="s">
        <v>684</v>
      </c>
      <c r="D186" s="195" t="s">
        <v>1786</v>
      </c>
      <c r="E186" s="195">
        <v>2.25</v>
      </c>
      <c r="F186" s="197"/>
      <c r="G186" s="191">
        <f t="shared" si="1"/>
        <v>1747.2099999999996</v>
      </c>
    </row>
    <row r="187" spans="1:7" ht="15.75" x14ac:dyDescent="0.25">
      <c r="A187" s="194">
        <v>43869</v>
      </c>
      <c r="B187" s="194">
        <v>43869</v>
      </c>
      <c r="C187" s="195" t="s">
        <v>130</v>
      </c>
      <c r="D187" s="195" t="s">
        <v>1787</v>
      </c>
      <c r="E187" s="195">
        <v>4.8499999999999996</v>
      </c>
      <c r="F187" s="197"/>
      <c r="G187" s="191">
        <f t="shared" si="1"/>
        <v>1742.3599999999997</v>
      </c>
    </row>
    <row r="188" spans="1:7" ht="15.75" x14ac:dyDescent="0.25">
      <c r="A188" s="194">
        <v>43869</v>
      </c>
      <c r="B188" s="194">
        <v>43869</v>
      </c>
      <c r="C188" s="195" t="s">
        <v>1783</v>
      </c>
      <c r="D188" s="195" t="s">
        <v>1784</v>
      </c>
      <c r="E188" s="195">
        <v>32.6</v>
      </c>
      <c r="F188" s="197"/>
      <c r="G188" s="191">
        <f t="shared" si="1"/>
        <v>1709.7599999999998</v>
      </c>
    </row>
    <row r="189" spans="1:7" ht="15.75" x14ac:dyDescent="0.25">
      <c r="A189" s="194">
        <v>43869</v>
      </c>
      <c r="B189" s="194">
        <v>43869</v>
      </c>
      <c r="C189" s="195" t="s">
        <v>72</v>
      </c>
      <c r="D189" s="195" t="s">
        <v>1788</v>
      </c>
      <c r="E189" s="195">
        <v>1.75</v>
      </c>
      <c r="F189" s="197"/>
      <c r="G189" s="191">
        <f t="shared" si="1"/>
        <v>1708.0099999999998</v>
      </c>
    </row>
    <row r="190" spans="1:7" ht="15.75" x14ac:dyDescent="0.25">
      <c r="A190" s="194">
        <v>43868</v>
      </c>
      <c r="B190" s="194">
        <v>43868</v>
      </c>
      <c r="C190" s="195" t="s">
        <v>1661</v>
      </c>
      <c r="D190" s="195" t="s">
        <v>1789</v>
      </c>
      <c r="E190" s="195">
        <v>0.8</v>
      </c>
      <c r="F190" s="197"/>
      <c r="G190" s="191">
        <f t="shared" si="1"/>
        <v>1707.2099999999998</v>
      </c>
    </row>
    <row r="191" spans="1:7" ht="15.75" x14ac:dyDescent="0.25">
      <c r="A191" s="194">
        <v>43866</v>
      </c>
      <c r="B191" s="194">
        <v>43866</v>
      </c>
      <c r="C191" s="195" t="s">
        <v>364</v>
      </c>
      <c r="D191" s="195" t="s">
        <v>1790</v>
      </c>
      <c r="E191" s="195">
        <v>20</v>
      </c>
      <c r="F191" s="197"/>
      <c r="G191" s="191">
        <f t="shared" si="1"/>
        <v>1687.2099999999998</v>
      </c>
    </row>
    <row r="192" spans="1:7" ht="15.75" x14ac:dyDescent="0.25">
      <c r="A192" s="194">
        <v>43869</v>
      </c>
      <c r="B192" s="194">
        <v>43869</v>
      </c>
      <c r="C192" s="195" t="s">
        <v>1563</v>
      </c>
      <c r="D192" s="195" t="s">
        <v>1791</v>
      </c>
      <c r="E192" s="195">
        <v>1.3</v>
      </c>
      <c r="F192" s="197"/>
      <c r="G192" s="191">
        <f t="shared" si="1"/>
        <v>1685.9099999999999</v>
      </c>
    </row>
    <row r="193" spans="1:7" ht="15.75" x14ac:dyDescent="0.25">
      <c r="A193" s="194">
        <v>43870</v>
      </c>
      <c r="B193" s="194">
        <v>43870</v>
      </c>
      <c r="C193" s="195" t="s">
        <v>1792</v>
      </c>
      <c r="D193" s="195" t="s">
        <v>1793</v>
      </c>
      <c r="E193" s="195">
        <v>6.25</v>
      </c>
      <c r="F193" s="197"/>
      <c r="G193" s="191">
        <f t="shared" si="1"/>
        <v>1679.6599999999999</v>
      </c>
    </row>
    <row r="194" spans="1:7" ht="15.75" x14ac:dyDescent="0.25">
      <c r="A194" s="194">
        <v>43870</v>
      </c>
      <c r="B194" s="194">
        <v>43870</v>
      </c>
      <c r="C194" s="195" t="s">
        <v>135</v>
      </c>
      <c r="D194" s="195" t="s">
        <v>1794</v>
      </c>
      <c r="E194" s="195">
        <v>5.9</v>
      </c>
      <c r="F194" s="197"/>
      <c r="G194" s="191">
        <f t="shared" si="1"/>
        <v>1673.7599999999998</v>
      </c>
    </row>
    <row r="195" spans="1:7" ht="15.75" x14ac:dyDescent="0.25">
      <c r="A195" s="194">
        <v>43870</v>
      </c>
      <c r="B195" s="194">
        <v>43870</v>
      </c>
      <c r="C195" s="195" t="s">
        <v>1795</v>
      </c>
      <c r="D195" s="195" t="s">
        <v>1749</v>
      </c>
      <c r="E195" s="195">
        <v>9.5</v>
      </c>
      <c r="F195" s="197"/>
      <c r="G195" s="191">
        <f t="shared" si="1"/>
        <v>1664.2599999999998</v>
      </c>
    </row>
    <row r="196" spans="1:7" ht="15.75" x14ac:dyDescent="0.25">
      <c r="A196" s="194">
        <v>43870</v>
      </c>
      <c r="B196" s="194">
        <v>43870</v>
      </c>
      <c r="C196" s="195" t="s">
        <v>1796</v>
      </c>
      <c r="D196" s="195" t="s">
        <v>1749</v>
      </c>
      <c r="E196" s="195">
        <v>9.1</v>
      </c>
      <c r="F196" s="197"/>
      <c r="G196" s="191">
        <f t="shared" si="1"/>
        <v>1655.1599999999999</v>
      </c>
    </row>
    <row r="197" spans="1:7" ht="15.75" x14ac:dyDescent="0.25">
      <c r="A197" s="194">
        <v>43870</v>
      </c>
      <c r="B197" s="194">
        <v>43870</v>
      </c>
      <c r="C197" s="195" t="s">
        <v>1796</v>
      </c>
      <c r="D197" s="195" t="s">
        <v>1749</v>
      </c>
      <c r="E197" s="195">
        <v>1.4</v>
      </c>
      <c r="F197" s="197"/>
      <c r="G197" s="191">
        <f t="shared" si="1"/>
        <v>1653.7599999999998</v>
      </c>
    </row>
    <row r="198" spans="1:7" ht="15.75" x14ac:dyDescent="0.25">
      <c r="A198" s="194">
        <v>43865</v>
      </c>
      <c r="B198" s="194">
        <v>43865</v>
      </c>
      <c r="C198" s="195" t="s">
        <v>1797</v>
      </c>
      <c r="D198" s="195" t="s">
        <v>1798</v>
      </c>
      <c r="E198" s="195">
        <v>34.35</v>
      </c>
      <c r="F198" s="197"/>
      <c r="G198" s="191">
        <f t="shared" si="1"/>
        <v>1619.4099999999999</v>
      </c>
    </row>
    <row r="199" spans="1:7" ht="15.75" x14ac:dyDescent="0.25">
      <c r="A199" s="194">
        <v>43864</v>
      </c>
      <c r="B199" s="194">
        <v>43864</v>
      </c>
      <c r="C199" s="195" t="s">
        <v>1797</v>
      </c>
      <c r="D199" s="195" t="s">
        <v>1798</v>
      </c>
      <c r="E199" s="195">
        <v>30.8</v>
      </c>
      <c r="F199" s="197"/>
      <c r="G199" s="191">
        <f t="shared" si="1"/>
        <v>1588.61</v>
      </c>
    </row>
    <row r="200" spans="1:7" ht="15.75" x14ac:dyDescent="0.25">
      <c r="A200" s="194">
        <v>43867</v>
      </c>
      <c r="B200" s="194">
        <v>43867</v>
      </c>
      <c r="C200" s="195" t="s">
        <v>1799</v>
      </c>
      <c r="D200" s="195" t="s">
        <v>1801</v>
      </c>
      <c r="E200" s="195">
        <v>38.65</v>
      </c>
      <c r="F200" s="197"/>
      <c r="G200" s="191">
        <f t="shared" si="1"/>
        <v>1549.9599999999998</v>
      </c>
    </row>
    <row r="201" spans="1:7" ht="15.75" x14ac:dyDescent="0.25">
      <c r="A201" s="194">
        <v>43867</v>
      </c>
      <c r="B201" s="194">
        <v>43867</v>
      </c>
      <c r="C201" s="195" t="s">
        <v>1800</v>
      </c>
      <c r="D201" s="195" t="s">
        <v>1798</v>
      </c>
      <c r="E201" s="195">
        <v>14.75</v>
      </c>
      <c r="F201" s="197"/>
      <c r="G201" s="191">
        <f t="shared" si="1"/>
        <v>1535.2099999999998</v>
      </c>
    </row>
    <row r="202" spans="1:7" ht="15.75" x14ac:dyDescent="0.25">
      <c r="A202" s="194">
        <v>43868</v>
      </c>
      <c r="B202" s="194">
        <v>43871</v>
      </c>
      <c r="C202" s="195" t="s">
        <v>1802</v>
      </c>
      <c r="D202" s="195" t="s">
        <v>1749</v>
      </c>
      <c r="E202" s="195">
        <v>40</v>
      </c>
      <c r="F202" s="197"/>
      <c r="G202" s="191">
        <f t="shared" si="1"/>
        <v>1495.2099999999998</v>
      </c>
    </row>
    <row r="203" spans="1:7" ht="15.75" x14ac:dyDescent="0.25">
      <c r="A203" s="194">
        <v>43868</v>
      </c>
      <c r="B203" s="194">
        <v>43871</v>
      </c>
      <c r="C203" s="195" t="s">
        <v>714</v>
      </c>
      <c r="D203" s="195" t="s">
        <v>1749</v>
      </c>
      <c r="E203" s="195">
        <v>2.25</v>
      </c>
      <c r="F203" s="197"/>
      <c r="G203" s="191">
        <f t="shared" si="1"/>
        <v>1492.9599999999998</v>
      </c>
    </row>
    <row r="204" spans="1:7" ht="15.75" x14ac:dyDescent="0.25">
      <c r="A204" s="194">
        <v>43868</v>
      </c>
      <c r="B204" s="194">
        <v>43871</v>
      </c>
      <c r="C204" s="195" t="s">
        <v>1803</v>
      </c>
      <c r="D204" s="195" t="s">
        <v>1749</v>
      </c>
      <c r="E204" s="195">
        <v>1.7</v>
      </c>
      <c r="F204" s="197"/>
      <c r="G204" s="191">
        <f t="shared" si="1"/>
        <v>1491.2599999999998</v>
      </c>
    </row>
    <row r="205" spans="1:7" ht="15.75" x14ac:dyDescent="0.25">
      <c r="A205" s="194">
        <v>43868</v>
      </c>
      <c r="B205" s="194">
        <v>43871</v>
      </c>
      <c r="C205" s="195" t="s">
        <v>1804</v>
      </c>
      <c r="D205" s="195" t="s">
        <v>1749</v>
      </c>
      <c r="E205" s="195">
        <v>15</v>
      </c>
      <c r="F205" s="197"/>
      <c r="G205" s="191">
        <f t="shared" si="1"/>
        <v>1476.2599999999998</v>
      </c>
    </row>
    <row r="206" spans="1:7" ht="15.75" x14ac:dyDescent="0.25">
      <c r="A206" s="194">
        <v>43871</v>
      </c>
      <c r="B206" s="194">
        <v>43871</v>
      </c>
      <c r="C206" s="195" t="s">
        <v>1805</v>
      </c>
      <c r="D206" s="195" t="s">
        <v>1806</v>
      </c>
      <c r="E206" s="195">
        <v>1.65</v>
      </c>
      <c r="F206" s="197"/>
      <c r="G206" s="191">
        <f t="shared" si="1"/>
        <v>1474.6099999999997</v>
      </c>
    </row>
    <row r="207" spans="1:7" ht="15.75" x14ac:dyDescent="0.25">
      <c r="A207" s="194">
        <v>43866</v>
      </c>
      <c r="B207" s="194">
        <v>43871</v>
      </c>
      <c r="C207" s="195" t="s">
        <v>76</v>
      </c>
      <c r="D207" s="195" t="s">
        <v>1807</v>
      </c>
      <c r="E207" s="195">
        <v>3.5</v>
      </c>
      <c r="F207" s="197"/>
      <c r="G207" s="191">
        <f t="shared" si="1"/>
        <v>1471.1099999999997</v>
      </c>
    </row>
    <row r="208" spans="1:7" ht="15.75" x14ac:dyDescent="0.25">
      <c r="A208" s="194">
        <v>43871</v>
      </c>
      <c r="B208" s="194">
        <v>43871</v>
      </c>
      <c r="C208" s="195" t="s">
        <v>130</v>
      </c>
      <c r="D208" s="195" t="s">
        <v>1808</v>
      </c>
      <c r="E208" s="195">
        <v>2.5499999999999998</v>
      </c>
      <c r="F208" s="197"/>
      <c r="G208" s="191">
        <f t="shared" si="1"/>
        <v>1468.5599999999997</v>
      </c>
    </row>
    <row r="209" spans="1:14" ht="15.75" x14ac:dyDescent="0.25">
      <c r="A209" s="194">
        <v>43871</v>
      </c>
      <c r="B209" s="194">
        <v>43871</v>
      </c>
      <c r="C209" s="195" t="s">
        <v>107</v>
      </c>
      <c r="D209" s="195" t="s">
        <v>1809</v>
      </c>
      <c r="E209" s="195">
        <v>1.7</v>
      </c>
      <c r="F209" s="197"/>
      <c r="G209" s="191">
        <f t="shared" si="1"/>
        <v>1466.8599999999997</v>
      </c>
    </row>
    <row r="210" spans="1:14" ht="15.75" x14ac:dyDescent="0.25">
      <c r="A210" s="194">
        <v>43871</v>
      </c>
      <c r="B210" s="194">
        <v>43871</v>
      </c>
      <c r="C210" s="195" t="s">
        <v>107</v>
      </c>
      <c r="D210" s="195" t="s">
        <v>1810</v>
      </c>
      <c r="E210" s="195">
        <v>1.8</v>
      </c>
      <c r="F210" s="197"/>
      <c r="G210" s="191">
        <f t="shared" si="1"/>
        <v>1465.0599999999997</v>
      </c>
    </row>
    <row r="211" spans="1:14" ht="15.75" x14ac:dyDescent="0.25">
      <c r="A211" s="194">
        <v>43871</v>
      </c>
      <c r="B211" s="194">
        <v>43871</v>
      </c>
      <c r="C211" s="195" t="s">
        <v>122</v>
      </c>
      <c r="D211" s="195" t="s">
        <v>1811</v>
      </c>
      <c r="E211" s="195">
        <v>1.6</v>
      </c>
      <c r="F211" s="197"/>
      <c r="G211" s="191">
        <f t="shared" si="1"/>
        <v>1463.4599999999998</v>
      </c>
    </row>
    <row r="212" spans="1:14" ht="15.75" x14ac:dyDescent="0.25">
      <c r="A212" s="194">
        <v>43871</v>
      </c>
      <c r="B212" s="194">
        <v>43871</v>
      </c>
      <c r="C212" s="195" t="s">
        <v>1680</v>
      </c>
      <c r="D212" s="195" t="s">
        <v>1812</v>
      </c>
      <c r="E212" s="195">
        <v>3.6</v>
      </c>
      <c r="F212" s="197"/>
      <c r="G212" s="191">
        <f t="shared" si="1"/>
        <v>1459.86</v>
      </c>
    </row>
    <row r="213" spans="1:14" ht="15.75" x14ac:dyDescent="0.25">
      <c r="A213" s="194">
        <v>43871</v>
      </c>
      <c r="B213" s="194">
        <v>43871</v>
      </c>
      <c r="C213" s="195" t="s">
        <v>1207</v>
      </c>
      <c r="D213" s="195" t="s">
        <v>1810</v>
      </c>
      <c r="E213" s="195">
        <v>3.3</v>
      </c>
      <c r="F213" s="197"/>
      <c r="G213" s="191">
        <f t="shared" si="1"/>
        <v>1456.56</v>
      </c>
    </row>
    <row r="214" spans="1:14" ht="15.75" x14ac:dyDescent="0.25">
      <c r="A214" s="194">
        <v>43865</v>
      </c>
      <c r="B214" s="194">
        <v>43865</v>
      </c>
      <c r="C214" s="195" t="s">
        <v>130</v>
      </c>
      <c r="D214" s="195" t="s">
        <v>1818</v>
      </c>
      <c r="E214" s="195">
        <v>7.75</v>
      </c>
      <c r="F214" s="197"/>
      <c r="G214" s="191">
        <f t="shared" si="1"/>
        <v>1448.81</v>
      </c>
    </row>
    <row r="215" spans="1:14" ht="15.75" x14ac:dyDescent="0.25">
      <c r="A215" s="194">
        <v>43872</v>
      </c>
      <c r="B215" s="194">
        <v>43872</v>
      </c>
      <c r="C215" s="195" t="s">
        <v>107</v>
      </c>
      <c r="D215" s="195" t="s">
        <v>1721</v>
      </c>
      <c r="E215" s="195">
        <v>1.5</v>
      </c>
      <c r="F215" s="197"/>
      <c r="G215" s="191">
        <f t="shared" si="1"/>
        <v>1447.31</v>
      </c>
    </row>
    <row r="216" spans="1:14" ht="15.75" x14ac:dyDescent="0.25">
      <c r="A216" s="194">
        <v>43872</v>
      </c>
      <c r="B216" s="194">
        <v>43872</v>
      </c>
      <c r="C216" s="195" t="s">
        <v>1819</v>
      </c>
      <c r="D216" s="195" t="s">
        <v>1820</v>
      </c>
      <c r="E216" s="195">
        <v>4.5999999999999996</v>
      </c>
      <c r="F216" s="197"/>
      <c r="G216" s="191">
        <f t="shared" si="1"/>
        <v>1442.71</v>
      </c>
    </row>
    <row r="217" spans="1:14" ht="15.75" x14ac:dyDescent="0.25">
      <c r="A217" s="194">
        <v>43872</v>
      </c>
      <c r="B217" s="194">
        <v>43873</v>
      </c>
      <c r="C217" s="195" t="s">
        <v>107</v>
      </c>
      <c r="D217" s="195" t="s">
        <v>36</v>
      </c>
      <c r="E217" s="195">
        <v>2.5499999999999998</v>
      </c>
      <c r="F217" s="197"/>
      <c r="G217" s="191">
        <f t="shared" si="1"/>
        <v>1440.16</v>
      </c>
    </row>
    <row r="218" spans="1:14" ht="15.75" x14ac:dyDescent="0.25">
      <c r="A218" s="194">
        <v>43872</v>
      </c>
      <c r="B218" s="194">
        <v>43872</v>
      </c>
      <c r="C218" s="195" t="s">
        <v>724</v>
      </c>
      <c r="D218" s="195" t="s">
        <v>1821</v>
      </c>
      <c r="E218" s="195">
        <v>3</v>
      </c>
      <c r="F218" s="197"/>
      <c r="G218" s="191">
        <f t="shared" si="1"/>
        <v>1437.16</v>
      </c>
    </row>
    <row r="219" spans="1:14" ht="15.75" x14ac:dyDescent="0.25">
      <c r="A219" s="194">
        <v>43873</v>
      </c>
      <c r="B219" s="194">
        <v>43873</v>
      </c>
      <c r="C219" s="195" t="s">
        <v>1207</v>
      </c>
      <c r="D219" s="195" t="s">
        <v>36</v>
      </c>
      <c r="E219" s="195">
        <v>3.3</v>
      </c>
      <c r="F219" s="197"/>
      <c r="G219" s="191">
        <f t="shared" si="1"/>
        <v>1433.8600000000001</v>
      </c>
    </row>
    <row r="220" spans="1:14" ht="15.75" x14ac:dyDescent="0.25">
      <c r="A220" s="194">
        <v>43872</v>
      </c>
      <c r="B220" s="194">
        <v>43872</v>
      </c>
      <c r="C220" s="195" t="s">
        <v>1661</v>
      </c>
      <c r="D220" s="195" t="s">
        <v>1822</v>
      </c>
      <c r="E220" s="195">
        <v>2.7</v>
      </c>
      <c r="F220" s="197"/>
      <c r="G220" s="191">
        <f t="shared" si="1"/>
        <v>1431.16</v>
      </c>
    </row>
    <row r="221" spans="1:14" ht="15.75" x14ac:dyDescent="0.25">
      <c r="A221" s="194">
        <v>43872</v>
      </c>
      <c r="B221" s="194">
        <v>43872</v>
      </c>
      <c r="C221" s="195" t="s">
        <v>73</v>
      </c>
      <c r="D221" s="195" t="s">
        <v>1823</v>
      </c>
      <c r="E221" s="195">
        <v>3.4</v>
      </c>
      <c r="F221" s="197"/>
      <c r="G221" s="191">
        <f t="shared" si="1"/>
        <v>1427.76</v>
      </c>
    </row>
    <row r="222" spans="1:14" ht="15.75" x14ac:dyDescent="0.25">
      <c r="A222" s="194">
        <v>43872</v>
      </c>
      <c r="B222" s="194">
        <v>43872</v>
      </c>
      <c r="C222" s="195" t="s">
        <v>1824</v>
      </c>
      <c r="D222" s="195" t="s">
        <v>1825</v>
      </c>
      <c r="E222" s="195">
        <v>49.36</v>
      </c>
      <c r="F222" s="197"/>
      <c r="G222" s="191">
        <f t="shared" si="1"/>
        <v>1378.4</v>
      </c>
      <c r="M222" s="195" t="s">
        <v>1621</v>
      </c>
      <c r="N222" s="195">
        <v>100</v>
      </c>
    </row>
    <row r="223" spans="1:14" ht="15.75" x14ac:dyDescent="0.25">
      <c r="A223" s="194">
        <v>43873</v>
      </c>
      <c r="B223" s="194">
        <v>43873</v>
      </c>
      <c r="C223" s="195" t="s">
        <v>695</v>
      </c>
      <c r="D223" s="195" t="s">
        <v>1826</v>
      </c>
      <c r="E223" s="195">
        <v>3.3</v>
      </c>
      <c r="F223" s="197"/>
      <c r="G223" s="191">
        <f t="shared" si="1"/>
        <v>1375.1000000000001</v>
      </c>
      <c r="M223" s="195" t="s">
        <v>1440</v>
      </c>
      <c r="N223" s="195">
        <f>27.4*1.1875</f>
        <v>32.537500000000001</v>
      </c>
    </row>
    <row r="224" spans="1:14" ht="15.75" x14ac:dyDescent="0.25">
      <c r="A224" s="194">
        <v>43872</v>
      </c>
      <c r="B224" s="194">
        <v>43872</v>
      </c>
      <c r="C224" s="195" t="s">
        <v>1827</v>
      </c>
      <c r="D224" s="195" t="s">
        <v>1828</v>
      </c>
      <c r="E224" s="195">
        <v>3.75</v>
      </c>
      <c r="F224" s="197"/>
      <c r="G224" s="191">
        <f t="shared" si="1"/>
        <v>1371.3500000000001</v>
      </c>
      <c r="M224" s="195"/>
      <c r="N224" s="195"/>
    </row>
    <row r="225" spans="1:14" ht="15.75" x14ac:dyDescent="0.25">
      <c r="A225" s="194">
        <v>43867</v>
      </c>
      <c r="B225" s="194">
        <v>43867</v>
      </c>
      <c r="C225" s="195" t="s">
        <v>130</v>
      </c>
      <c r="D225" s="195" t="s">
        <v>7</v>
      </c>
      <c r="E225" s="195">
        <v>13.5</v>
      </c>
      <c r="F225" s="197"/>
      <c r="G225" s="191">
        <f t="shared" si="1"/>
        <v>1357.8500000000001</v>
      </c>
      <c r="M225" s="195"/>
      <c r="N225" s="195"/>
    </row>
    <row r="226" spans="1:14" ht="15.75" x14ac:dyDescent="0.25">
      <c r="A226" s="194">
        <v>43873</v>
      </c>
      <c r="B226" s="194">
        <v>43873</v>
      </c>
      <c r="C226" s="195" t="s">
        <v>58</v>
      </c>
      <c r="D226" s="195" t="s">
        <v>1829</v>
      </c>
      <c r="E226" s="195">
        <v>2.5499999999999998</v>
      </c>
      <c r="F226" s="197"/>
      <c r="G226" s="191">
        <f t="shared" si="1"/>
        <v>1355.3000000000002</v>
      </c>
      <c r="M226" s="195" t="s">
        <v>1834</v>
      </c>
      <c r="N226" s="195">
        <v>30</v>
      </c>
    </row>
    <row r="227" spans="1:14" ht="15.75" x14ac:dyDescent="0.25">
      <c r="A227" s="194">
        <v>43873</v>
      </c>
      <c r="B227" s="194">
        <v>43873</v>
      </c>
      <c r="C227" s="195" t="s">
        <v>1661</v>
      </c>
      <c r="D227" s="195" t="s">
        <v>1829</v>
      </c>
      <c r="E227" s="195">
        <v>3.3</v>
      </c>
      <c r="F227" s="197"/>
      <c r="G227" s="191">
        <f t="shared" si="1"/>
        <v>1352.0000000000002</v>
      </c>
      <c r="M227" s="195" t="s">
        <v>1439</v>
      </c>
      <c r="N227" s="199" t="s">
        <v>1843</v>
      </c>
    </row>
    <row r="228" spans="1:14" ht="15.75" x14ac:dyDescent="0.25">
      <c r="A228" s="194">
        <v>43872</v>
      </c>
      <c r="B228" s="194">
        <v>43872</v>
      </c>
      <c r="C228" s="195" t="s">
        <v>130</v>
      </c>
      <c r="D228" s="195" t="s">
        <v>7</v>
      </c>
      <c r="E228" s="195">
        <v>10.7</v>
      </c>
      <c r="F228" s="197"/>
      <c r="G228" s="191">
        <f t="shared" si="1"/>
        <v>1341.3000000000002</v>
      </c>
      <c r="M228" s="195"/>
      <c r="N228" s="195"/>
    </row>
    <row r="229" spans="1:14" ht="15.75" x14ac:dyDescent="0.25">
      <c r="A229" s="194">
        <v>43872</v>
      </c>
      <c r="B229" s="194">
        <v>43872</v>
      </c>
      <c r="C229" s="195" t="s">
        <v>130</v>
      </c>
      <c r="D229" s="195" t="s">
        <v>7</v>
      </c>
      <c r="E229" s="195">
        <v>4.75</v>
      </c>
      <c r="F229" s="197"/>
      <c r="G229" s="191">
        <f t="shared" si="1"/>
        <v>1336.5500000000002</v>
      </c>
      <c r="M229" s="195"/>
      <c r="N229" s="195"/>
    </row>
    <row r="230" spans="1:14" ht="15.75" x14ac:dyDescent="0.25">
      <c r="A230" s="194">
        <v>43871</v>
      </c>
      <c r="B230" s="194">
        <v>43871</v>
      </c>
      <c r="C230" s="195" t="s">
        <v>57</v>
      </c>
      <c r="D230" s="195" t="s">
        <v>582</v>
      </c>
      <c r="E230" s="195">
        <v>2.0499999999999998</v>
      </c>
      <c r="F230" s="197"/>
      <c r="G230" s="191">
        <f t="shared" si="1"/>
        <v>1334.5000000000002</v>
      </c>
    </row>
    <row r="231" spans="1:14" ht="15.75" x14ac:dyDescent="0.25">
      <c r="A231" s="194">
        <v>43874</v>
      </c>
      <c r="B231" s="194">
        <v>43874</v>
      </c>
      <c r="C231" s="195" t="s">
        <v>55</v>
      </c>
      <c r="D231" s="195" t="s">
        <v>381</v>
      </c>
      <c r="E231" s="195">
        <v>4.3</v>
      </c>
      <c r="F231" s="197"/>
      <c r="G231" s="191">
        <f t="shared" si="1"/>
        <v>1330.2000000000003</v>
      </c>
    </row>
    <row r="232" spans="1:14" ht="15.75" x14ac:dyDescent="0.25">
      <c r="A232" s="194">
        <v>43874</v>
      </c>
      <c r="B232" s="194">
        <v>43874</v>
      </c>
      <c r="C232" s="195" t="s">
        <v>107</v>
      </c>
      <c r="D232" s="195" t="s">
        <v>1831</v>
      </c>
      <c r="E232" s="195">
        <v>1.05</v>
      </c>
      <c r="F232" s="197"/>
      <c r="G232" s="191">
        <f t="shared" si="1"/>
        <v>1329.1500000000003</v>
      </c>
    </row>
    <row r="233" spans="1:14" ht="15.75" x14ac:dyDescent="0.25">
      <c r="A233" s="194">
        <v>43874</v>
      </c>
      <c r="B233" s="194">
        <v>43874</v>
      </c>
      <c r="C233" s="195" t="s">
        <v>107</v>
      </c>
      <c r="D233" s="195" t="s">
        <v>1831</v>
      </c>
      <c r="E233" s="195">
        <v>0.5</v>
      </c>
      <c r="F233" s="197"/>
      <c r="G233" s="191">
        <f t="shared" si="1"/>
        <v>1328.6500000000003</v>
      </c>
    </row>
    <row r="234" spans="1:14" ht="15.75" x14ac:dyDescent="0.25">
      <c r="A234" s="194">
        <v>43872</v>
      </c>
      <c r="B234" s="194">
        <v>43872</v>
      </c>
      <c r="C234" s="195" t="s">
        <v>1830</v>
      </c>
      <c r="D234" s="195" t="s">
        <v>1832</v>
      </c>
      <c r="E234" s="195">
        <v>0.7</v>
      </c>
      <c r="F234" s="197"/>
      <c r="G234" s="191">
        <f t="shared" si="1"/>
        <v>1327.9500000000003</v>
      </c>
    </row>
    <row r="235" spans="1:14" ht="15.75" x14ac:dyDescent="0.25">
      <c r="A235" s="194">
        <v>43873</v>
      </c>
      <c r="B235" s="194">
        <v>43873</v>
      </c>
      <c r="C235" s="195" t="s">
        <v>107</v>
      </c>
      <c r="D235" s="195" t="s">
        <v>1833</v>
      </c>
      <c r="E235" s="195">
        <v>2.0499999999999998</v>
      </c>
      <c r="F235" s="197"/>
      <c r="G235" s="191">
        <f t="shared" si="1"/>
        <v>1325.9000000000003</v>
      </c>
    </row>
    <row r="236" spans="1:14" ht="15.75" x14ac:dyDescent="0.25">
      <c r="A236" s="194">
        <v>43873</v>
      </c>
      <c r="B236" s="194">
        <v>43873</v>
      </c>
      <c r="C236" s="195" t="s">
        <v>130</v>
      </c>
      <c r="D236" s="195" t="s">
        <v>1836</v>
      </c>
      <c r="E236" s="195">
        <v>2.7</v>
      </c>
      <c r="F236" s="197"/>
      <c r="G236" s="191">
        <f t="shared" si="1"/>
        <v>1323.2000000000003</v>
      </c>
    </row>
    <row r="237" spans="1:14" ht="15.75" x14ac:dyDescent="0.25">
      <c r="A237" s="194">
        <v>43874</v>
      </c>
      <c r="B237" s="194">
        <v>43874</v>
      </c>
      <c r="C237" s="195" t="s">
        <v>1661</v>
      </c>
      <c r="D237" s="195" t="s">
        <v>1721</v>
      </c>
      <c r="E237" s="195">
        <v>6.3</v>
      </c>
      <c r="F237" s="197"/>
      <c r="G237" s="191">
        <f t="shared" si="1"/>
        <v>1316.9000000000003</v>
      </c>
    </row>
    <row r="238" spans="1:14" ht="15.75" x14ac:dyDescent="0.25">
      <c r="A238" s="194">
        <v>43874</v>
      </c>
      <c r="B238" s="194">
        <v>43874</v>
      </c>
      <c r="C238" s="195" t="s">
        <v>1837</v>
      </c>
      <c r="D238" s="195" t="s">
        <v>1838</v>
      </c>
      <c r="E238" s="195">
        <v>4.75</v>
      </c>
      <c r="F238" s="197"/>
      <c r="G238" s="191">
        <f t="shared" si="1"/>
        <v>1312.1500000000003</v>
      </c>
    </row>
    <row r="239" spans="1:14" ht="15.75" x14ac:dyDescent="0.25">
      <c r="A239" s="194">
        <v>43873</v>
      </c>
      <c r="B239" s="194">
        <v>43873</v>
      </c>
      <c r="C239" s="195" t="s">
        <v>1657</v>
      </c>
      <c r="D239" s="195" t="s">
        <v>1839</v>
      </c>
      <c r="E239" s="195">
        <v>3.5</v>
      </c>
      <c r="F239" s="197"/>
      <c r="G239" s="191">
        <f t="shared" si="1"/>
        <v>1308.6500000000003</v>
      </c>
    </row>
    <row r="240" spans="1:14" ht="15.75" x14ac:dyDescent="0.25">
      <c r="A240" s="194">
        <v>43868</v>
      </c>
      <c r="B240" s="194">
        <v>43868</v>
      </c>
      <c r="C240" s="195" t="s">
        <v>130</v>
      </c>
      <c r="D240" s="195" t="s">
        <v>1840</v>
      </c>
      <c r="E240" s="195">
        <v>3.55</v>
      </c>
      <c r="F240" s="197"/>
      <c r="G240" s="191">
        <f t="shared" si="1"/>
        <v>1305.1000000000004</v>
      </c>
    </row>
    <row r="241" spans="1:7" ht="15.75" x14ac:dyDescent="0.25">
      <c r="A241" s="194">
        <v>43874</v>
      </c>
      <c r="B241" s="194">
        <v>43874</v>
      </c>
      <c r="C241" s="195" t="s">
        <v>1841</v>
      </c>
      <c r="D241" s="195" t="s">
        <v>1842</v>
      </c>
      <c r="E241" s="195">
        <v>1</v>
      </c>
      <c r="F241" s="197"/>
      <c r="G241" s="191">
        <f t="shared" si="1"/>
        <v>1304.1000000000004</v>
      </c>
    </row>
    <row r="242" spans="1:7" ht="15.75" x14ac:dyDescent="0.25">
      <c r="A242" s="194">
        <v>43874</v>
      </c>
      <c r="B242" s="194">
        <v>43874</v>
      </c>
      <c r="C242" s="195" t="s">
        <v>130</v>
      </c>
      <c r="D242" s="195" t="s">
        <v>7</v>
      </c>
      <c r="E242" s="195">
        <v>5.45</v>
      </c>
      <c r="F242" s="197"/>
      <c r="G242" s="191">
        <f t="shared" si="1"/>
        <v>1298.6500000000003</v>
      </c>
    </row>
    <row r="243" spans="1:7" ht="15.75" x14ac:dyDescent="0.25">
      <c r="A243" s="194">
        <v>43875</v>
      </c>
      <c r="B243" s="194">
        <v>43875</v>
      </c>
      <c r="C243" s="195" t="s">
        <v>1844</v>
      </c>
      <c r="D243" s="195" t="s">
        <v>138</v>
      </c>
      <c r="E243" s="195">
        <v>5.4</v>
      </c>
      <c r="F243" s="197"/>
      <c r="G243" s="191">
        <f t="shared" si="1"/>
        <v>1293.2500000000002</v>
      </c>
    </row>
    <row r="244" spans="1:7" ht="15.75" x14ac:dyDescent="0.25">
      <c r="A244" s="194">
        <v>43873</v>
      </c>
      <c r="B244" s="194">
        <v>43873</v>
      </c>
      <c r="C244" s="195" t="s">
        <v>107</v>
      </c>
      <c r="D244" s="195" t="s">
        <v>1845</v>
      </c>
      <c r="E244" s="195">
        <v>1</v>
      </c>
      <c r="F244" s="197"/>
      <c r="G244" s="191">
        <f t="shared" si="1"/>
        <v>1292.2500000000002</v>
      </c>
    </row>
    <row r="245" spans="1:7" ht="15.75" x14ac:dyDescent="0.25">
      <c r="A245" s="194">
        <v>43874</v>
      </c>
      <c r="B245" s="194">
        <v>43874</v>
      </c>
      <c r="C245" s="195" t="s">
        <v>1846</v>
      </c>
      <c r="D245" s="195" t="s">
        <v>1847</v>
      </c>
      <c r="E245" s="195">
        <v>54.85</v>
      </c>
      <c r="F245" s="197"/>
      <c r="G245" s="191">
        <f t="shared" si="1"/>
        <v>1237.4000000000003</v>
      </c>
    </row>
    <row r="246" spans="1:7" ht="15.75" x14ac:dyDescent="0.25">
      <c r="A246" s="194">
        <v>43875</v>
      </c>
      <c r="B246" s="194">
        <v>43875</v>
      </c>
      <c r="C246" s="195" t="s">
        <v>1848</v>
      </c>
      <c r="D246" s="195" t="s">
        <v>1849</v>
      </c>
      <c r="E246" s="195">
        <v>15</v>
      </c>
      <c r="F246" s="197"/>
      <c r="G246" s="191">
        <f t="shared" si="1"/>
        <v>1222.4000000000003</v>
      </c>
    </row>
    <row r="247" spans="1:7" ht="15.75" x14ac:dyDescent="0.25">
      <c r="A247" s="194">
        <v>43876</v>
      </c>
      <c r="B247" s="194">
        <v>43876</v>
      </c>
      <c r="C247" s="195" t="s">
        <v>1850</v>
      </c>
      <c r="D247" s="195" t="s">
        <v>1851</v>
      </c>
      <c r="E247" s="195">
        <v>3.1</v>
      </c>
      <c r="F247" s="197"/>
      <c r="G247" s="191">
        <f t="shared" ref="G247:G310" si="2">G246-E247</f>
        <v>1219.3000000000004</v>
      </c>
    </row>
    <row r="248" spans="1:7" ht="15.75" x14ac:dyDescent="0.25">
      <c r="A248" s="194">
        <v>43876</v>
      </c>
      <c r="B248" s="194">
        <v>43876</v>
      </c>
      <c r="C248" s="195" t="s">
        <v>253</v>
      </c>
      <c r="D248" s="195" t="s">
        <v>1852</v>
      </c>
      <c r="E248" s="195">
        <v>4.95</v>
      </c>
      <c r="F248" s="197"/>
      <c r="G248" s="191">
        <f t="shared" si="2"/>
        <v>1214.3500000000004</v>
      </c>
    </row>
    <row r="249" spans="1:7" ht="15.75" x14ac:dyDescent="0.25">
      <c r="A249" s="194">
        <v>43876</v>
      </c>
      <c r="B249" s="194">
        <v>43876</v>
      </c>
      <c r="C249" s="195" t="s">
        <v>72</v>
      </c>
      <c r="D249" s="195" t="s">
        <v>1853</v>
      </c>
      <c r="E249" s="195">
        <v>2.7</v>
      </c>
      <c r="F249" s="197"/>
      <c r="G249" s="191">
        <f t="shared" si="2"/>
        <v>1211.6500000000003</v>
      </c>
    </row>
    <row r="250" spans="1:7" ht="15.75" x14ac:dyDescent="0.25">
      <c r="A250" s="194">
        <v>43877</v>
      </c>
      <c r="B250" s="194">
        <v>43877</v>
      </c>
      <c r="C250" s="195" t="s">
        <v>122</v>
      </c>
      <c r="D250" s="195" t="s">
        <v>1854</v>
      </c>
      <c r="E250" s="195">
        <v>2.6</v>
      </c>
      <c r="F250" s="197"/>
      <c r="G250" s="191">
        <f t="shared" si="2"/>
        <v>1209.0500000000004</v>
      </c>
    </row>
    <row r="251" spans="1:7" ht="15.75" x14ac:dyDescent="0.25">
      <c r="A251" s="194">
        <v>43877</v>
      </c>
      <c r="B251" s="194">
        <v>43877</v>
      </c>
      <c r="C251" s="195" t="s">
        <v>493</v>
      </c>
      <c r="D251" s="195" t="s">
        <v>1855</v>
      </c>
      <c r="E251" s="195">
        <v>4.05</v>
      </c>
      <c r="F251" s="197"/>
      <c r="G251" s="191">
        <f t="shared" si="2"/>
        <v>1205.0000000000005</v>
      </c>
    </row>
    <row r="252" spans="1:7" ht="15.75" x14ac:dyDescent="0.25">
      <c r="A252" s="194">
        <v>43874</v>
      </c>
      <c r="B252" s="194">
        <v>43874</v>
      </c>
      <c r="C252" s="195" t="s">
        <v>1855</v>
      </c>
      <c r="D252" s="195" t="s">
        <v>1890</v>
      </c>
      <c r="E252" s="195">
        <v>1</v>
      </c>
      <c r="F252" s="197"/>
      <c r="G252" s="191">
        <f t="shared" si="2"/>
        <v>1204.0000000000005</v>
      </c>
    </row>
    <row r="253" spans="1:7" ht="15.75" x14ac:dyDescent="0.25">
      <c r="A253" s="194">
        <v>43875</v>
      </c>
      <c r="B253" s="194">
        <v>43875</v>
      </c>
      <c r="C253" s="195" t="s">
        <v>1856</v>
      </c>
      <c r="D253" s="195" t="s">
        <v>1857</v>
      </c>
      <c r="E253" s="195">
        <v>1</v>
      </c>
      <c r="F253" s="197"/>
      <c r="G253" s="191">
        <f t="shared" si="2"/>
        <v>1203.0000000000005</v>
      </c>
    </row>
    <row r="254" spans="1:7" ht="15.75" x14ac:dyDescent="0.25">
      <c r="A254" s="194">
        <v>43876</v>
      </c>
      <c r="B254" s="194">
        <v>43876</v>
      </c>
      <c r="C254" s="195" t="s">
        <v>1858</v>
      </c>
      <c r="D254" s="195" t="s">
        <v>1859</v>
      </c>
      <c r="E254" s="195">
        <v>4.3</v>
      </c>
      <c r="F254" s="197"/>
      <c r="G254" s="191">
        <f t="shared" si="2"/>
        <v>1198.7000000000005</v>
      </c>
    </row>
    <row r="255" spans="1:7" ht="15.75" x14ac:dyDescent="0.25">
      <c r="A255" s="194">
        <v>43874</v>
      </c>
      <c r="B255" s="194">
        <v>43874</v>
      </c>
      <c r="C255" s="195" t="s">
        <v>107</v>
      </c>
      <c r="D255" s="195" t="s">
        <v>1729</v>
      </c>
      <c r="E255" s="195">
        <v>1.7</v>
      </c>
      <c r="F255" s="197"/>
      <c r="G255" s="191">
        <f t="shared" si="2"/>
        <v>1197.0000000000005</v>
      </c>
    </row>
    <row r="256" spans="1:7" ht="15.75" x14ac:dyDescent="0.25">
      <c r="A256" s="194">
        <v>43874</v>
      </c>
      <c r="B256" s="194">
        <v>43874</v>
      </c>
      <c r="C256" s="195" t="s">
        <v>107</v>
      </c>
      <c r="D256" s="195" t="s">
        <v>1729</v>
      </c>
      <c r="E256" s="195">
        <v>1</v>
      </c>
      <c r="F256" s="197"/>
      <c r="G256" s="191">
        <f t="shared" si="2"/>
        <v>1196.0000000000005</v>
      </c>
    </row>
    <row r="257" spans="1:7" ht="15.75" x14ac:dyDescent="0.25">
      <c r="A257" s="194">
        <v>43872</v>
      </c>
      <c r="B257" s="194">
        <v>43872</v>
      </c>
      <c r="C257" s="195" t="s">
        <v>630</v>
      </c>
      <c r="D257" s="195" t="s">
        <v>1729</v>
      </c>
      <c r="E257" s="195">
        <v>3.6</v>
      </c>
      <c r="F257" s="197"/>
      <c r="G257" s="191">
        <f t="shared" si="2"/>
        <v>1192.4000000000005</v>
      </c>
    </row>
    <row r="258" spans="1:7" ht="15.75" x14ac:dyDescent="0.25">
      <c r="A258" s="194">
        <v>43875</v>
      </c>
      <c r="B258" s="194">
        <v>43875</v>
      </c>
      <c r="C258" s="195" t="s">
        <v>1661</v>
      </c>
      <c r="D258" s="195" t="s">
        <v>1860</v>
      </c>
      <c r="E258" s="195">
        <v>13.65</v>
      </c>
      <c r="F258" s="197"/>
      <c r="G258" s="191">
        <f t="shared" si="2"/>
        <v>1178.7500000000005</v>
      </c>
    </row>
    <row r="259" spans="1:7" ht="15.75" x14ac:dyDescent="0.25">
      <c r="A259" s="194">
        <v>43866</v>
      </c>
      <c r="B259" s="194">
        <v>43866</v>
      </c>
      <c r="C259" s="195" t="s">
        <v>253</v>
      </c>
      <c r="D259" s="195" t="s">
        <v>1861</v>
      </c>
      <c r="E259" s="195">
        <v>2.25</v>
      </c>
      <c r="F259" s="197"/>
      <c r="G259" s="191">
        <f t="shared" si="2"/>
        <v>1176.5000000000005</v>
      </c>
    </row>
    <row r="260" spans="1:7" ht="15.75" x14ac:dyDescent="0.25">
      <c r="A260" s="194">
        <v>43874</v>
      </c>
      <c r="B260" s="194">
        <v>43874</v>
      </c>
      <c r="C260" s="195" t="s">
        <v>130</v>
      </c>
      <c r="D260" s="195" t="s">
        <v>1862</v>
      </c>
      <c r="E260" s="195">
        <v>4.75</v>
      </c>
      <c r="F260" s="197"/>
      <c r="G260" s="191">
        <f t="shared" si="2"/>
        <v>1171.7500000000005</v>
      </c>
    </row>
    <row r="261" spans="1:7" ht="15.75" x14ac:dyDescent="0.25">
      <c r="A261" s="194">
        <v>43869</v>
      </c>
      <c r="B261" s="194">
        <v>43869</v>
      </c>
      <c r="C261" s="195" t="s">
        <v>1527</v>
      </c>
      <c r="D261" s="195" t="s">
        <v>1863</v>
      </c>
      <c r="E261" s="195">
        <v>13.75</v>
      </c>
      <c r="F261" s="197"/>
      <c r="G261" s="191">
        <f t="shared" si="2"/>
        <v>1158.0000000000005</v>
      </c>
    </row>
    <row r="262" spans="1:7" ht="15.75" x14ac:dyDescent="0.25">
      <c r="A262" s="194">
        <v>43875</v>
      </c>
      <c r="B262" s="194">
        <v>43875</v>
      </c>
      <c r="C262" s="195" t="s">
        <v>135</v>
      </c>
      <c r="D262" s="195" t="s">
        <v>1864</v>
      </c>
      <c r="E262" s="195">
        <v>10</v>
      </c>
      <c r="F262" s="197"/>
      <c r="G262" s="191">
        <f t="shared" si="2"/>
        <v>1148.0000000000005</v>
      </c>
    </row>
    <row r="263" spans="1:7" ht="15.75" x14ac:dyDescent="0.25">
      <c r="A263" s="194">
        <v>43875</v>
      </c>
      <c r="B263" s="194">
        <v>43875</v>
      </c>
      <c r="C263" s="195" t="s">
        <v>82</v>
      </c>
      <c r="D263" s="195" t="s">
        <v>1865</v>
      </c>
      <c r="E263" s="195">
        <v>2.4500000000000002</v>
      </c>
      <c r="F263" s="197"/>
      <c r="G263" s="191">
        <f t="shared" si="2"/>
        <v>1145.5500000000004</v>
      </c>
    </row>
    <row r="264" spans="1:7" ht="15.75" x14ac:dyDescent="0.25">
      <c r="A264" s="194">
        <v>43873</v>
      </c>
      <c r="B264" s="194">
        <v>43873</v>
      </c>
      <c r="C264" s="195" t="s">
        <v>1866</v>
      </c>
      <c r="D264" s="195" t="s">
        <v>1865</v>
      </c>
      <c r="E264" s="195">
        <v>44.73</v>
      </c>
      <c r="F264" s="197"/>
      <c r="G264" s="191">
        <f t="shared" si="2"/>
        <v>1100.8200000000004</v>
      </c>
    </row>
    <row r="265" spans="1:7" ht="15.75" x14ac:dyDescent="0.25">
      <c r="A265" s="194">
        <v>43859</v>
      </c>
      <c r="B265" s="194">
        <v>43859</v>
      </c>
      <c r="C265" s="195" t="s">
        <v>1867</v>
      </c>
      <c r="D265" s="195" t="s">
        <v>1868</v>
      </c>
      <c r="E265" s="195">
        <v>1.75</v>
      </c>
      <c r="F265" s="197"/>
      <c r="G265" s="191">
        <f t="shared" si="2"/>
        <v>1099.0700000000004</v>
      </c>
    </row>
    <row r="266" spans="1:7" ht="15.75" x14ac:dyDescent="0.25">
      <c r="A266" s="194">
        <v>43872</v>
      </c>
      <c r="B266" s="194">
        <v>43841</v>
      </c>
      <c r="C266" s="195" t="s">
        <v>1869</v>
      </c>
      <c r="D266" s="195" t="s">
        <v>1870</v>
      </c>
      <c r="E266" s="195">
        <v>45</v>
      </c>
      <c r="F266" s="197"/>
      <c r="G266" s="191">
        <f t="shared" si="2"/>
        <v>1054.0700000000004</v>
      </c>
    </row>
    <row r="267" spans="1:7" ht="15.75" x14ac:dyDescent="0.25">
      <c r="A267" s="194">
        <v>43873</v>
      </c>
      <c r="B267" s="194">
        <v>43873</v>
      </c>
      <c r="C267" s="195" t="s">
        <v>1871</v>
      </c>
      <c r="D267" s="195" t="s">
        <v>1870</v>
      </c>
      <c r="E267" s="195">
        <v>18.2</v>
      </c>
      <c r="F267" s="197"/>
      <c r="G267" s="191">
        <f t="shared" si="2"/>
        <v>1035.8700000000003</v>
      </c>
    </row>
    <row r="268" spans="1:7" ht="15.75" x14ac:dyDescent="0.25">
      <c r="A268" s="194">
        <v>43866</v>
      </c>
      <c r="B268" s="194">
        <v>43866</v>
      </c>
      <c r="C268" s="195" t="s">
        <v>130</v>
      </c>
      <c r="D268" s="195" t="s">
        <v>7</v>
      </c>
      <c r="E268" s="195">
        <v>10</v>
      </c>
      <c r="F268" s="197"/>
      <c r="G268" s="191">
        <f t="shared" si="2"/>
        <v>1025.8700000000003</v>
      </c>
    </row>
    <row r="269" spans="1:7" ht="15.75" x14ac:dyDescent="0.25">
      <c r="A269" s="194">
        <v>43867</v>
      </c>
      <c r="B269" s="194">
        <v>43867</v>
      </c>
      <c r="C269" s="195" t="s">
        <v>130</v>
      </c>
      <c r="D269" s="195" t="s">
        <v>7</v>
      </c>
      <c r="E269" s="195">
        <v>13.4</v>
      </c>
      <c r="F269" s="197"/>
      <c r="G269" s="191">
        <f t="shared" si="2"/>
        <v>1012.4700000000004</v>
      </c>
    </row>
    <row r="270" spans="1:7" ht="15.75" x14ac:dyDescent="0.25">
      <c r="A270" s="194">
        <v>43878</v>
      </c>
      <c r="B270" s="194">
        <v>43878</v>
      </c>
      <c r="C270" s="195" t="s">
        <v>107</v>
      </c>
      <c r="D270" s="195" t="s">
        <v>526</v>
      </c>
      <c r="E270" s="195">
        <v>2.9</v>
      </c>
      <c r="F270" s="197"/>
      <c r="G270" s="191">
        <f t="shared" si="2"/>
        <v>1009.5700000000004</v>
      </c>
    </row>
    <row r="271" spans="1:7" ht="15.75" x14ac:dyDescent="0.25">
      <c r="A271" s="194">
        <v>43874</v>
      </c>
      <c r="B271" s="194">
        <v>43874</v>
      </c>
      <c r="C271" s="195" t="s">
        <v>107</v>
      </c>
      <c r="D271" s="195" t="s">
        <v>1872</v>
      </c>
      <c r="E271" s="195">
        <v>3.05</v>
      </c>
      <c r="F271" s="197"/>
      <c r="G271" s="191">
        <f t="shared" si="2"/>
        <v>1006.5200000000004</v>
      </c>
    </row>
    <row r="272" spans="1:7" ht="15.75" x14ac:dyDescent="0.25">
      <c r="A272" s="194">
        <v>43878</v>
      </c>
      <c r="B272" s="194">
        <v>43878</v>
      </c>
      <c r="C272" s="195" t="s">
        <v>135</v>
      </c>
      <c r="D272" s="195" t="s">
        <v>1873</v>
      </c>
      <c r="E272" s="195">
        <v>2.95</v>
      </c>
      <c r="F272" s="197"/>
      <c r="G272" s="191">
        <f t="shared" si="2"/>
        <v>1003.5700000000004</v>
      </c>
    </row>
    <row r="273" spans="1:7" ht="15.75" x14ac:dyDescent="0.25">
      <c r="A273" s="194">
        <v>43878</v>
      </c>
      <c r="B273" s="194">
        <v>43878</v>
      </c>
      <c r="C273" s="195" t="s">
        <v>1874</v>
      </c>
      <c r="D273" s="195" t="s">
        <v>1875</v>
      </c>
      <c r="E273" s="195">
        <v>12.6</v>
      </c>
      <c r="F273" s="197"/>
      <c r="G273" s="191">
        <f t="shared" si="2"/>
        <v>990.97000000000037</v>
      </c>
    </row>
    <row r="274" spans="1:7" ht="15.75" x14ac:dyDescent="0.25">
      <c r="A274" s="194">
        <v>43875</v>
      </c>
      <c r="B274" s="194">
        <v>43875</v>
      </c>
      <c r="C274" s="195" t="s">
        <v>72</v>
      </c>
      <c r="D274" s="195" t="s">
        <v>1876</v>
      </c>
      <c r="E274" s="195">
        <v>15.05</v>
      </c>
      <c r="F274" s="197"/>
      <c r="G274" s="191">
        <f t="shared" si="2"/>
        <v>975.92000000000041</v>
      </c>
    </row>
    <row r="275" spans="1:7" ht="15.75" x14ac:dyDescent="0.25">
      <c r="A275" s="194">
        <v>43879</v>
      </c>
      <c r="B275" s="194">
        <v>43879</v>
      </c>
      <c r="C275" s="195" t="s">
        <v>107</v>
      </c>
      <c r="D275" s="195" t="s">
        <v>1877</v>
      </c>
      <c r="E275" s="195">
        <v>2.7</v>
      </c>
      <c r="F275" s="197"/>
      <c r="G275" s="191">
        <f t="shared" si="2"/>
        <v>973.22000000000037</v>
      </c>
    </row>
    <row r="276" spans="1:7" ht="15.75" x14ac:dyDescent="0.25">
      <c r="A276" s="194">
        <v>43879</v>
      </c>
      <c r="B276" s="194">
        <v>43879</v>
      </c>
      <c r="C276" s="195" t="s">
        <v>130</v>
      </c>
      <c r="D276" s="195" t="s">
        <v>1878</v>
      </c>
      <c r="E276" s="195">
        <v>5.25</v>
      </c>
      <c r="F276" s="197"/>
      <c r="G276" s="191">
        <f t="shared" si="2"/>
        <v>967.97000000000037</v>
      </c>
    </row>
    <row r="277" spans="1:7" ht="15.75" x14ac:dyDescent="0.25">
      <c r="A277" s="194">
        <v>43879</v>
      </c>
      <c r="B277" s="194">
        <v>43879</v>
      </c>
      <c r="C277" s="195" t="s">
        <v>130</v>
      </c>
      <c r="D277" s="195" t="s">
        <v>1879</v>
      </c>
      <c r="E277" s="195">
        <v>4.25</v>
      </c>
      <c r="F277" s="197"/>
      <c r="G277" s="191">
        <f t="shared" si="2"/>
        <v>963.72000000000037</v>
      </c>
    </row>
    <row r="278" spans="1:7" ht="15.75" x14ac:dyDescent="0.25">
      <c r="A278" s="194">
        <v>43878</v>
      </c>
      <c r="B278" s="194">
        <v>43878</v>
      </c>
      <c r="C278" s="195" t="s">
        <v>107</v>
      </c>
      <c r="D278" s="195" t="s">
        <v>1880</v>
      </c>
      <c r="E278" s="195">
        <v>2</v>
      </c>
      <c r="F278" s="197"/>
      <c r="G278" s="191">
        <f t="shared" si="2"/>
        <v>961.72000000000037</v>
      </c>
    </row>
    <row r="279" spans="1:7" ht="15.75" x14ac:dyDescent="0.25">
      <c r="A279" s="194">
        <v>43875</v>
      </c>
      <c r="B279" s="194">
        <v>43875</v>
      </c>
      <c r="C279" s="195" t="s">
        <v>1881</v>
      </c>
      <c r="D279" s="195" t="s">
        <v>1882</v>
      </c>
      <c r="E279" s="195">
        <v>4.0199999999999996</v>
      </c>
      <c r="F279" s="197"/>
      <c r="G279" s="191">
        <f t="shared" si="2"/>
        <v>957.70000000000039</v>
      </c>
    </row>
    <row r="280" spans="1:7" ht="15.75" x14ac:dyDescent="0.25">
      <c r="A280" s="200" t="s">
        <v>1883</v>
      </c>
      <c r="B280" s="194">
        <v>43878</v>
      </c>
      <c r="C280" s="195" t="s">
        <v>55</v>
      </c>
      <c r="D280" s="195" t="s">
        <v>381</v>
      </c>
      <c r="E280" s="201">
        <v>7.8</v>
      </c>
      <c r="F280" s="197"/>
      <c r="G280" s="191">
        <f t="shared" si="2"/>
        <v>949.90000000000043</v>
      </c>
    </row>
    <row r="281" spans="1:7" ht="15.75" x14ac:dyDescent="0.25">
      <c r="A281" s="194">
        <v>43879</v>
      </c>
      <c r="B281" s="194">
        <v>43879</v>
      </c>
      <c r="C281" s="195" t="s">
        <v>45</v>
      </c>
      <c r="D281" s="195" t="s">
        <v>1624</v>
      </c>
      <c r="E281" s="201">
        <v>2.65</v>
      </c>
      <c r="F281" s="197"/>
      <c r="G281" s="191">
        <f t="shared" si="2"/>
        <v>947.25000000000045</v>
      </c>
    </row>
    <row r="282" spans="1:7" ht="15.75" x14ac:dyDescent="0.25">
      <c r="A282" s="194">
        <v>43878</v>
      </c>
      <c r="B282" s="194">
        <v>43878</v>
      </c>
      <c r="C282" s="195" t="s">
        <v>1884</v>
      </c>
      <c r="D282" s="195" t="s">
        <v>1885</v>
      </c>
      <c r="E282" s="201">
        <v>3.65</v>
      </c>
      <c r="F282" s="197"/>
      <c r="G282" s="191">
        <f t="shared" si="2"/>
        <v>943.60000000000048</v>
      </c>
    </row>
    <row r="283" spans="1:7" ht="15.75" x14ac:dyDescent="0.25">
      <c r="A283" s="194">
        <v>43880</v>
      </c>
      <c r="B283" s="194">
        <v>43880</v>
      </c>
      <c r="C283" s="195" t="s">
        <v>72</v>
      </c>
      <c r="D283" s="195" t="s">
        <v>1886</v>
      </c>
      <c r="E283" s="201">
        <v>4.7</v>
      </c>
      <c r="F283" s="197"/>
      <c r="G283" s="191">
        <f t="shared" si="2"/>
        <v>938.90000000000043</v>
      </c>
    </row>
    <row r="284" spans="1:7" ht="15.75" x14ac:dyDescent="0.25">
      <c r="A284" s="194">
        <v>43875</v>
      </c>
      <c r="B284" s="194">
        <v>43875</v>
      </c>
      <c r="C284" s="195" t="s">
        <v>107</v>
      </c>
      <c r="D284" s="195" t="s">
        <v>1887</v>
      </c>
      <c r="E284" s="195">
        <v>1.1499999999999999</v>
      </c>
      <c r="F284" s="197"/>
      <c r="G284" s="191">
        <f t="shared" si="2"/>
        <v>937.75000000000045</v>
      </c>
    </row>
    <row r="285" spans="1:7" ht="15.75" x14ac:dyDescent="0.25">
      <c r="A285" s="194">
        <v>43880</v>
      </c>
      <c r="B285" s="194">
        <v>43880</v>
      </c>
      <c r="C285" s="195" t="s">
        <v>130</v>
      </c>
      <c r="D285" s="195" t="s">
        <v>7</v>
      </c>
      <c r="E285" s="195">
        <v>10.15</v>
      </c>
      <c r="F285" s="197"/>
      <c r="G285" s="191">
        <f t="shared" si="2"/>
        <v>927.60000000000048</v>
      </c>
    </row>
    <row r="286" spans="1:7" ht="15.75" x14ac:dyDescent="0.25">
      <c r="A286" s="194">
        <v>43880</v>
      </c>
      <c r="B286" s="194">
        <v>43880</v>
      </c>
      <c r="C286" s="195" t="s">
        <v>56</v>
      </c>
      <c r="D286" s="195" t="s">
        <v>729</v>
      </c>
      <c r="E286" s="195">
        <v>6.95</v>
      </c>
      <c r="F286" s="197"/>
      <c r="G286" s="191">
        <f t="shared" si="2"/>
        <v>920.65000000000043</v>
      </c>
    </row>
    <row r="287" spans="1:7" ht="15.75" x14ac:dyDescent="0.25">
      <c r="A287" s="194">
        <v>43878</v>
      </c>
      <c r="B287" s="194">
        <v>43878</v>
      </c>
      <c r="C287" s="195" t="s">
        <v>125</v>
      </c>
      <c r="D287" s="195" t="s">
        <v>1888</v>
      </c>
      <c r="E287" s="195">
        <v>2.85</v>
      </c>
      <c r="F287" s="197"/>
      <c r="G287" s="191">
        <f t="shared" si="2"/>
        <v>917.80000000000041</v>
      </c>
    </row>
    <row r="288" spans="1:7" ht="15.75" x14ac:dyDescent="0.25">
      <c r="A288" s="194">
        <v>43866</v>
      </c>
      <c r="B288" s="194">
        <v>43866</v>
      </c>
      <c r="C288" s="195" t="s">
        <v>107</v>
      </c>
      <c r="D288" s="195" t="s">
        <v>1889</v>
      </c>
      <c r="E288" s="195">
        <v>0.95</v>
      </c>
      <c r="F288" s="197"/>
      <c r="G288" s="191">
        <f t="shared" si="2"/>
        <v>916.85000000000036</v>
      </c>
    </row>
    <row r="289" spans="1:7" ht="15.75" x14ac:dyDescent="0.25">
      <c r="A289" s="194">
        <v>43875</v>
      </c>
      <c r="B289" s="194">
        <v>43875</v>
      </c>
      <c r="C289" s="195" t="s">
        <v>135</v>
      </c>
      <c r="D289" s="195" t="s">
        <v>1890</v>
      </c>
      <c r="E289" s="195">
        <v>2.2000000000000002</v>
      </c>
      <c r="F289" s="197"/>
      <c r="G289" s="191">
        <f t="shared" si="2"/>
        <v>914.65000000000032</v>
      </c>
    </row>
    <row r="290" spans="1:7" ht="15.75" x14ac:dyDescent="0.25">
      <c r="A290" s="194">
        <v>43875</v>
      </c>
      <c r="B290" s="194">
        <v>43875</v>
      </c>
      <c r="C290" s="195" t="s">
        <v>130</v>
      </c>
      <c r="D290" s="195" t="s">
        <v>1891</v>
      </c>
      <c r="E290" s="195">
        <v>5</v>
      </c>
      <c r="F290" s="197"/>
      <c r="G290" s="191">
        <f t="shared" si="2"/>
        <v>909.65000000000032</v>
      </c>
    </row>
    <row r="291" spans="1:7" ht="15.75" x14ac:dyDescent="0.25">
      <c r="A291" s="194">
        <v>43880</v>
      </c>
      <c r="B291" s="194">
        <v>43880</v>
      </c>
      <c r="C291" s="195" t="s">
        <v>1892</v>
      </c>
      <c r="D291" s="195" t="s">
        <v>1893</v>
      </c>
      <c r="E291" s="195">
        <v>11.5</v>
      </c>
      <c r="F291" s="197"/>
      <c r="G291" s="191">
        <f t="shared" si="2"/>
        <v>898.15000000000032</v>
      </c>
    </row>
    <row r="292" spans="1:7" ht="15.75" x14ac:dyDescent="0.25">
      <c r="A292" s="194">
        <v>43880</v>
      </c>
      <c r="B292" s="194">
        <v>43880</v>
      </c>
      <c r="C292" s="195" t="s">
        <v>1892</v>
      </c>
      <c r="D292" s="195" t="s">
        <v>1893</v>
      </c>
      <c r="E292" s="195">
        <v>12</v>
      </c>
      <c r="F292" s="197"/>
      <c r="G292" s="191">
        <f t="shared" si="2"/>
        <v>886.15000000000032</v>
      </c>
    </row>
    <row r="293" spans="1:7" ht="15.75" x14ac:dyDescent="0.25">
      <c r="A293" s="194">
        <v>43881</v>
      </c>
      <c r="B293" s="194">
        <v>43881</v>
      </c>
      <c r="C293" s="195" t="s">
        <v>1894</v>
      </c>
      <c r="D293" s="195" t="s">
        <v>1895</v>
      </c>
      <c r="E293" s="195">
        <v>16</v>
      </c>
      <c r="F293" s="197"/>
      <c r="G293" s="191">
        <f t="shared" si="2"/>
        <v>870.15000000000032</v>
      </c>
    </row>
    <row r="294" spans="1:7" ht="15.75" x14ac:dyDescent="0.25">
      <c r="A294" s="194">
        <v>43880</v>
      </c>
      <c r="B294" s="194">
        <v>43880</v>
      </c>
      <c r="C294" s="195" t="s">
        <v>1892</v>
      </c>
      <c r="D294" s="195" t="s">
        <v>1893</v>
      </c>
      <c r="E294" s="195">
        <v>5.8</v>
      </c>
      <c r="F294" s="197"/>
      <c r="G294" s="191">
        <f t="shared" si="2"/>
        <v>864.35000000000036</v>
      </c>
    </row>
    <row r="295" spans="1:7" ht="15.75" x14ac:dyDescent="0.25">
      <c r="A295" s="194">
        <v>43879</v>
      </c>
      <c r="B295" s="194">
        <v>43879</v>
      </c>
      <c r="C295" s="195" t="s">
        <v>1892</v>
      </c>
      <c r="D295" s="195" t="s">
        <v>1893</v>
      </c>
      <c r="E295" s="195">
        <v>8.5</v>
      </c>
      <c r="F295" s="197"/>
      <c r="G295" s="191">
        <f t="shared" si="2"/>
        <v>855.85000000000036</v>
      </c>
    </row>
    <row r="296" spans="1:7" ht="15.75" x14ac:dyDescent="0.25">
      <c r="A296" s="194">
        <v>43880</v>
      </c>
      <c r="B296" s="194">
        <v>43880</v>
      </c>
      <c r="C296" s="195" t="s">
        <v>1892</v>
      </c>
      <c r="D296" s="195" t="s">
        <v>1893</v>
      </c>
      <c r="E296" s="195">
        <v>17.2</v>
      </c>
      <c r="F296" s="197"/>
      <c r="G296" s="191">
        <f t="shared" si="2"/>
        <v>838.65000000000032</v>
      </c>
    </row>
    <row r="297" spans="1:7" ht="15.75" x14ac:dyDescent="0.25">
      <c r="A297" s="194">
        <v>43879</v>
      </c>
      <c r="B297" s="194">
        <v>43879</v>
      </c>
      <c r="C297" s="195" t="s">
        <v>1892</v>
      </c>
      <c r="D297" s="195" t="s">
        <v>1893</v>
      </c>
      <c r="E297" s="195">
        <v>17.5</v>
      </c>
      <c r="F297" s="197"/>
      <c r="G297" s="191">
        <f t="shared" si="2"/>
        <v>821.15000000000032</v>
      </c>
    </row>
    <row r="298" spans="1:7" ht="15.75" x14ac:dyDescent="0.25">
      <c r="A298" s="194">
        <v>43880</v>
      </c>
      <c r="B298" s="194">
        <v>43880</v>
      </c>
      <c r="C298" s="195" t="s">
        <v>1892</v>
      </c>
      <c r="D298" s="195" t="s">
        <v>1893</v>
      </c>
      <c r="E298" s="195">
        <v>14.2</v>
      </c>
      <c r="F298" s="197"/>
      <c r="G298" s="191">
        <f t="shared" si="2"/>
        <v>806.95000000000027</v>
      </c>
    </row>
    <row r="299" spans="1:7" ht="15.75" x14ac:dyDescent="0.25">
      <c r="A299" s="194">
        <v>43880</v>
      </c>
      <c r="B299" s="194">
        <v>43880</v>
      </c>
      <c r="C299" s="195" t="s">
        <v>1892</v>
      </c>
      <c r="D299" s="195" t="s">
        <v>1893</v>
      </c>
      <c r="E299" s="195">
        <v>19.100000000000001</v>
      </c>
      <c r="F299" s="197"/>
      <c r="G299" s="191">
        <f t="shared" si="2"/>
        <v>787.85000000000025</v>
      </c>
    </row>
    <row r="300" spans="1:7" ht="15.75" x14ac:dyDescent="0.25">
      <c r="A300" s="194">
        <v>43879</v>
      </c>
      <c r="B300" s="194">
        <v>43879</v>
      </c>
      <c r="C300" s="195" t="s">
        <v>130</v>
      </c>
      <c r="D300" s="195" t="s">
        <v>7</v>
      </c>
      <c r="E300" s="195">
        <v>1.55</v>
      </c>
      <c r="F300" s="197"/>
      <c r="G300" s="191">
        <f t="shared" si="2"/>
        <v>786.3000000000003</v>
      </c>
    </row>
    <row r="301" spans="1:7" ht="15.75" x14ac:dyDescent="0.25">
      <c r="A301" s="194">
        <v>43881</v>
      </c>
      <c r="B301" s="194">
        <v>43881</v>
      </c>
      <c r="C301" s="195" t="s">
        <v>107</v>
      </c>
      <c r="D301" s="195" t="s">
        <v>1896</v>
      </c>
      <c r="E301" s="195">
        <v>3.3</v>
      </c>
      <c r="F301" s="197"/>
      <c r="G301" s="191">
        <f t="shared" si="2"/>
        <v>783.00000000000034</v>
      </c>
    </row>
    <row r="302" spans="1:7" ht="15.75" x14ac:dyDescent="0.25">
      <c r="A302" s="194">
        <v>43875</v>
      </c>
      <c r="B302" s="194">
        <v>43875</v>
      </c>
      <c r="C302" s="195" t="s">
        <v>1897</v>
      </c>
      <c r="D302" s="195" t="s">
        <v>1898</v>
      </c>
      <c r="E302" s="195">
        <v>7.25</v>
      </c>
      <c r="F302" s="197"/>
      <c r="G302" s="191">
        <f t="shared" si="2"/>
        <v>775.75000000000034</v>
      </c>
    </row>
    <row r="303" spans="1:7" ht="15.75" x14ac:dyDescent="0.25">
      <c r="A303" s="194">
        <v>43881</v>
      </c>
      <c r="B303" s="194">
        <v>43881</v>
      </c>
      <c r="C303" s="195" t="s">
        <v>130</v>
      </c>
      <c r="D303" s="195" t="s">
        <v>1899</v>
      </c>
      <c r="E303" s="195">
        <v>6.75</v>
      </c>
      <c r="F303" s="197"/>
      <c r="G303" s="191">
        <f t="shared" si="2"/>
        <v>769.00000000000034</v>
      </c>
    </row>
    <row r="304" spans="1:7" ht="15.75" x14ac:dyDescent="0.25">
      <c r="A304" s="194">
        <v>43882</v>
      </c>
      <c r="B304" s="194">
        <v>43882</v>
      </c>
      <c r="C304" s="195" t="s">
        <v>128</v>
      </c>
      <c r="D304" s="195" t="s">
        <v>1534</v>
      </c>
      <c r="E304" s="195">
        <v>1.8</v>
      </c>
      <c r="F304" s="197"/>
      <c r="G304" s="191">
        <f t="shared" si="2"/>
        <v>767.20000000000039</v>
      </c>
    </row>
    <row r="305" spans="1:7" ht="15.75" x14ac:dyDescent="0.25">
      <c r="A305" s="194">
        <v>43882</v>
      </c>
      <c r="B305" s="194">
        <v>43882</v>
      </c>
      <c r="C305" s="195" t="s">
        <v>1841</v>
      </c>
      <c r="D305" s="195" t="s">
        <v>1900</v>
      </c>
      <c r="E305" s="195">
        <v>2</v>
      </c>
      <c r="F305" s="197"/>
      <c r="G305" s="191">
        <f t="shared" si="2"/>
        <v>765.20000000000039</v>
      </c>
    </row>
    <row r="306" spans="1:7" ht="15.75" x14ac:dyDescent="0.25">
      <c r="A306" s="194">
        <v>43881</v>
      </c>
      <c r="B306" s="194">
        <v>43881</v>
      </c>
      <c r="C306" s="195" t="s">
        <v>169</v>
      </c>
      <c r="D306" s="195" t="s">
        <v>1901</v>
      </c>
      <c r="E306" s="195">
        <v>1.05</v>
      </c>
      <c r="F306" s="197"/>
      <c r="G306" s="191">
        <f t="shared" si="2"/>
        <v>764.15000000000043</v>
      </c>
    </row>
    <row r="307" spans="1:7" ht="15.75" x14ac:dyDescent="0.25">
      <c r="A307" s="194">
        <v>43882</v>
      </c>
      <c r="B307" s="194">
        <v>43882</v>
      </c>
      <c r="C307" s="195" t="s">
        <v>130</v>
      </c>
      <c r="D307" s="195" t="s">
        <v>7</v>
      </c>
      <c r="E307" s="195">
        <v>3.8</v>
      </c>
      <c r="F307" s="197"/>
      <c r="G307" s="191">
        <f t="shared" si="2"/>
        <v>760.35000000000048</v>
      </c>
    </row>
    <row r="308" spans="1:7" ht="15.75" x14ac:dyDescent="0.25">
      <c r="A308" s="194">
        <v>43881</v>
      </c>
      <c r="B308" s="194">
        <v>43881</v>
      </c>
      <c r="C308" s="195" t="s">
        <v>130</v>
      </c>
      <c r="D308" s="195" t="s">
        <v>1902</v>
      </c>
      <c r="E308" s="195">
        <v>6.25</v>
      </c>
      <c r="F308" s="197"/>
      <c r="G308" s="191">
        <f t="shared" si="2"/>
        <v>754.10000000000048</v>
      </c>
    </row>
    <row r="309" spans="1:7" ht="15.75" x14ac:dyDescent="0.25">
      <c r="A309" s="194">
        <v>43882</v>
      </c>
      <c r="B309" s="194">
        <v>43882</v>
      </c>
      <c r="C309" s="195" t="s">
        <v>107</v>
      </c>
      <c r="D309" s="195" t="s">
        <v>1903</v>
      </c>
      <c r="E309" s="195">
        <v>1.2</v>
      </c>
      <c r="F309" s="197"/>
      <c r="G309" s="191">
        <f t="shared" si="2"/>
        <v>752.90000000000043</v>
      </c>
    </row>
    <row r="310" spans="1:7" ht="15.75" x14ac:dyDescent="0.25">
      <c r="A310" s="194">
        <v>43883</v>
      </c>
      <c r="B310" s="194">
        <v>43883</v>
      </c>
      <c r="C310" s="195" t="s">
        <v>130</v>
      </c>
      <c r="D310" s="195" t="s">
        <v>1904</v>
      </c>
      <c r="E310" s="195">
        <v>3</v>
      </c>
      <c r="F310" s="197"/>
      <c r="G310" s="191">
        <f t="shared" si="2"/>
        <v>749.90000000000043</v>
      </c>
    </row>
    <row r="311" spans="1:7" ht="15.75" x14ac:dyDescent="0.25">
      <c r="A311" s="194">
        <v>43884</v>
      </c>
      <c r="B311" s="194">
        <v>43884</v>
      </c>
      <c r="C311" s="195" t="s">
        <v>1688</v>
      </c>
      <c r="D311" s="195" t="s">
        <v>1299</v>
      </c>
      <c r="E311" s="195">
        <v>10.25</v>
      </c>
      <c r="F311" s="197"/>
      <c r="G311" s="191">
        <f t="shared" ref="G311:G374" si="3">G310-E311</f>
        <v>739.65000000000043</v>
      </c>
    </row>
    <row r="312" spans="1:7" ht="15.75" x14ac:dyDescent="0.25">
      <c r="A312" s="194">
        <v>43884</v>
      </c>
      <c r="B312" s="194">
        <v>43884</v>
      </c>
      <c r="C312" s="195" t="s">
        <v>1881</v>
      </c>
      <c r="D312" s="195" t="s">
        <v>1905</v>
      </c>
      <c r="E312" s="195">
        <v>10</v>
      </c>
      <c r="F312" s="197"/>
      <c r="G312" s="191">
        <f t="shared" si="3"/>
        <v>729.65000000000043</v>
      </c>
    </row>
    <row r="313" spans="1:7" ht="15.75" x14ac:dyDescent="0.25">
      <c r="A313" s="194">
        <v>43883</v>
      </c>
      <c r="B313" s="194">
        <v>43883</v>
      </c>
      <c r="C313" s="202" t="s">
        <v>1906</v>
      </c>
      <c r="D313" s="202" t="s">
        <v>1907</v>
      </c>
      <c r="E313" s="195">
        <v>16</v>
      </c>
      <c r="F313" s="197"/>
      <c r="G313" s="191">
        <f t="shared" si="3"/>
        <v>713.65000000000043</v>
      </c>
    </row>
    <row r="314" spans="1:7" ht="15.75" x14ac:dyDescent="0.25">
      <c r="A314" s="194">
        <v>43883</v>
      </c>
      <c r="B314" s="194">
        <v>43883</v>
      </c>
      <c r="C314" s="202" t="s">
        <v>56</v>
      </c>
      <c r="D314" s="202" t="s">
        <v>1908</v>
      </c>
      <c r="E314" s="195">
        <v>13.85</v>
      </c>
      <c r="F314" s="197"/>
      <c r="G314" s="191">
        <f t="shared" si="3"/>
        <v>699.80000000000041</v>
      </c>
    </row>
    <row r="315" spans="1:7" ht="15.75" x14ac:dyDescent="0.25">
      <c r="A315" s="194">
        <v>43883</v>
      </c>
      <c r="B315" s="194">
        <v>43883</v>
      </c>
      <c r="C315" s="202" t="s">
        <v>1661</v>
      </c>
      <c r="D315" s="202" t="s">
        <v>1669</v>
      </c>
      <c r="E315" s="195">
        <v>1.6</v>
      </c>
      <c r="F315" s="197"/>
      <c r="G315" s="191">
        <f t="shared" si="3"/>
        <v>698.20000000000039</v>
      </c>
    </row>
    <row r="316" spans="1:7" ht="15.75" x14ac:dyDescent="0.25">
      <c r="A316" s="194">
        <v>43883</v>
      </c>
      <c r="B316" s="194">
        <v>43883</v>
      </c>
      <c r="C316" s="202" t="s">
        <v>1625</v>
      </c>
      <c r="D316" s="202" t="s">
        <v>58</v>
      </c>
      <c r="E316" s="195">
        <v>1.8</v>
      </c>
      <c r="F316" s="197"/>
      <c r="G316" s="191">
        <f t="shared" si="3"/>
        <v>696.40000000000043</v>
      </c>
    </row>
    <row r="317" spans="1:7" ht="15.75" x14ac:dyDescent="0.25">
      <c r="A317" s="194">
        <v>43880</v>
      </c>
      <c r="B317" s="194">
        <v>43880</v>
      </c>
      <c r="C317" s="202" t="s">
        <v>1909</v>
      </c>
      <c r="D317" s="202" t="s">
        <v>1910</v>
      </c>
      <c r="E317" s="195">
        <v>1.85</v>
      </c>
      <c r="F317" s="197"/>
      <c r="G317" s="191">
        <f t="shared" si="3"/>
        <v>694.55000000000041</v>
      </c>
    </row>
    <row r="318" spans="1:7" ht="15.75" x14ac:dyDescent="0.25">
      <c r="A318" s="194">
        <v>43883</v>
      </c>
      <c r="B318" s="194">
        <v>43882</v>
      </c>
      <c r="C318" s="202" t="s">
        <v>1054</v>
      </c>
      <c r="D318" s="202" t="s">
        <v>1911</v>
      </c>
      <c r="E318" s="195">
        <v>2.85</v>
      </c>
      <c r="F318" s="197"/>
      <c r="G318" s="191">
        <f t="shared" si="3"/>
        <v>691.70000000000039</v>
      </c>
    </row>
    <row r="319" spans="1:7" ht="15.75" x14ac:dyDescent="0.25">
      <c r="A319" s="194">
        <v>43882</v>
      </c>
      <c r="B319" s="194">
        <v>43882</v>
      </c>
      <c r="C319" s="202" t="s">
        <v>45</v>
      </c>
      <c r="D319" s="202" t="s">
        <v>1624</v>
      </c>
      <c r="E319" s="195">
        <v>2.4</v>
      </c>
      <c r="F319" s="197"/>
      <c r="G319" s="191">
        <f t="shared" si="3"/>
        <v>689.30000000000041</v>
      </c>
    </row>
    <row r="320" spans="1:7" ht="15.75" x14ac:dyDescent="0.25">
      <c r="A320" s="194">
        <v>43883</v>
      </c>
      <c r="B320" s="194">
        <v>43883</v>
      </c>
      <c r="C320" s="202" t="s">
        <v>45</v>
      </c>
      <c r="D320" s="202" t="s">
        <v>420</v>
      </c>
      <c r="E320" s="195">
        <v>3.2</v>
      </c>
      <c r="F320" s="197"/>
      <c r="G320" s="191">
        <f t="shared" si="3"/>
        <v>686.10000000000036</v>
      </c>
    </row>
    <row r="321" spans="1:7" ht="15.75" x14ac:dyDescent="0.25">
      <c r="A321" s="194">
        <v>43883</v>
      </c>
      <c r="B321" s="194">
        <v>43883</v>
      </c>
      <c r="C321" s="202" t="s">
        <v>107</v>
      </c>
      <c r="D321" s="202" t="s">
        <v>1913</v>
      </c>
      <c r="E321" s="195">
        <v>4.5</v>
      </c>
      <c r="F321" s="197"/>
      <c r="G321" s="191">
        <f t="shared" si="3"/>
        <v>681.60000000000036</v>
      </c>
    </row>
    <row r="322" spans="1:7" ht="15.75" x14ac:dyDescent="0.25">
      <c r="A322" s="194">
        <v>43881</v>
      </c>
      <c r="B322" s="194">
        <v>43881</v>
      </c>
      <c r="C322" s="202" t="s">
        <v>107</v>
      </c>
      <c r="D322" s="202" t="s">
        <v>1912</v>
      </c>
      <c r="E322" s="195">
        <v>1</v>
      </c>
      <c r="F322" s="197"/>
      <c r="G322" s="191">
        <f t="shared" si="3"/>
        <v>680.60000000000036</v>
      </c>
    </row>
    <row r="323" spans="1:7" ht="15.75" x14ac:dyDescent="0.25">
      <c r="A323" s="194">
        <v>43880</v>
      </c>
      <c r="B323" s="194">
        <v>43880</v>
      </c>
      <c r="C323" s="202" t="s">
        <v>107</v>
      </c>
      <c r="D323" s="202" t="s">
        <v>1914</v>
      </c>
      <c r="E323" s="195">
        <v>2</v>
      </c>
      <c r="F323" s="197"/>
      <c r="G323" s="191">
        <f t="shared" si="3"/>
        <v>678.60000000000036</v>
      </c>
    </row>
    <row r="324" spans="1:7" ht="15.75" x14ac:dyDescent="0.25">
      <c r="A324" s="194">
        <v>43882</v>
      </c>
      <c r="B324" s="194">
        <v>43882</v>
      </c>
      <c r="C324" s="202" t="s">
        <v>56</v>
      </c>
      <c r="D324" s="202" t="s">
        <v>729</v>
      </c>
      <c r="E324" s="195">
        <v>12.6</v>
      </c>
      <c r="F324" s="197"/>
      <c r="G324" s="191">
        <f t="shared" si="3"/>
        <v>666.00000000000034</v>
      </c>
    </row>
    <row r="325" spans="1:7" ht="15.75" x14ac:dyDescent="0.25">
      <c r="A325" s="194">
        <v>43880</v>
      </c>
      <c r="B325" s="194">
        <v>43880</v>
      </c>
      <c r="C325" s="202" t="s">
        <v>130</v>
      </c>
      <c r="D325" s="202" t="s">
        <v>1915</v>
      </c>
      <c r="E325" s="195">
        <v>5.45</v>
      </c>
      <c r="F325" s="197"/>
      <c r="G325" s="191">
        <f t="shared" si="3"/>
        <v>660.5500000000003</v>
      </c>
    </row>
    <row r="326" spans="1:7" ht="15.75" x14ac:dyDescent="0.25">
      <c r="A326" s="194">
        <v>43877</v>
      </c>
      <c r="B326" s="194">
        <v>43877</v>
      </c>
      <c r="C326" s="202" t="s">
        <v>169</v>
      </c>
      <c r="D326" s="202" t="s">
        <v>1916</v>
      </c>
      <c r="E326" s="195">
        <v>6.2</v>
      </c>
      <c r="F326" s="197"/>
      <c r="G326" s="191">
        <f t="shared" si="3"/>
        <v>654.35000000000025</v>
      </c>
    </row>
    <row r="327" spans="1:7" ht="15.75" x14ac:dyDescent="0.25">
      <c r="A327" s="194">
        <v>43883</v>
      </c>
      <c r="B327" s="194">
        <v>43883</v>
      </c>
      <c r="C327" s="202" t="s">
        <v>1917</v>
      </c>
      <c r="D327" s="202" t="s">
        <v>1918</v>
      </c>
      <c r="E327" s="195">
        <v>11.55</v>
      </c>
      <c r="F327" s="197"/>
      <c r="G327" s="191">
        <f t="shared" si="3"/>
        <v>642.8000000000003</v>
      </c>
    </row>
    <row r="328" spans="1:7" ht="15.75" x14ac:dyDescent="0.25">
      <c r="A328" s="194">
        <v>43884</v>
      </c>
      <c r="B328" s="194">
        <v>43884</v>
      </c>
      <c r="C328" s="202" t="s">
        <v>217</v>
      </c>
      <c r="D328" s="202" t="s">
        <v>1918</v>
      </c>
      <c r="E328" s="195">
        <v>11.55</v>
      </c>
      <c r="F328" s="197"/>
      <c r="G328" s="191">
        <f t="shared" si="3"/>
        <v>631.25000000000034</v>
      </c>
    </row>
    <row r="329" spans="1:7" ht="15.75" x14ac:dyDescent="0.25">
      <c r="A329" s="194">
        <v>43883</v>
      </c>
      <c r="B329" s="194">
        <v>43883</v>
      </c>
      <c r="C329" s="202" t="s">
        <v>1919</v>
      </c>
      <c r="D329" s="202" t="s">
        <v>1918</v>
      </c>
      <c r="E329" s="195">
        <v>2.1</v>
      </c>
      <c r="F329" s="197"/>
      <c r="G329" s="191">
        <f t="shared" si="3"/>
        <v>629.15000000000032</v>
      </c>
    </row>
    <row r="330" spans="1:7" ht="15.75" x14ac:dyDescent="0.25">
      <c r="A330" s="194">
        <v>43884</v>
      </c>
      <c r="B330" s="194">
        <v>43884</v>
      </c>
      <c r="C330" s="202" t="s">
        <v>1024</v>
      </c>
      <c r="D330" s="202" t="s">
        <v>1918</v>
      </c>
      <c r="E330" s="195">
        <v>19.47</v>
      </c>
      <c r="F330" s="197"/>
      <c r="G330" s="191">
        <f t="shared" si="3"/>
        <v>609.68000000000029</v>
      </c>
    </row>
    <row r="331" spans="1:7" ht="15.75" x14ac:dyDescent="0.25">
      <c r="A331" s="194">
        <v>43879</v>
      </c>
      <c r="B331" s="194">
        <v>43879</v>
      </c>
      <c r="C331" s="202" t="s">
        <v>45</v>
      </c>
      <c r="D331" s="202" t="s">
        <v>1920</v>
      </c>
      <c r="E331" s="195">
        <v>3.4</v>
      </c>
      <c r="F331" s="197"/>
      <c r="G331" s="191">
        <f t="shared" si="3"/>
        <v>606.28000000000031</v>
      </c>
    </row>
    <row r="332" spans="1:7" ht="15.75" x14ac:dyDescent="0.25">
      <c r="A332" s="194">
        <v>43867</v>
      </c>
      <c r="B332" s="194">
        <v>43867</v>
      </c>
      <c r="C332" s="202" t="s">
        <v>58</v>
      </c>
      <c r="D332" s="202" t="s">
        <v>1921</v>
      </c>
      <c r="E332" s="195">
        <v>4.2</v>
      </c>
      <c r="F332" s="197"/>
      <c r="G332" s="191">
        <f t="shared" si="3"/>
        <v>602.08000000000027</v>
      </c>
    </row>
    <row r="333" spans="1:7" ht="15.75" x14ac:dyDescent="0.25">
      <c r="A333" s="194">
        <v>43881</v>
      </c>
      <c r="B333" s="194">
        <v>43881</v>
      </c>
      <c r="C333" s="202" t="s">
        <v>130</v>
      </c>
      <c r="D333" s="202" t="s">
        <v>522</v>
      </c>
      <c r="E333" s="195">
        <v>2.9</v>
      </c>
      <c r="F333" s="197"/>
      <c r="G333" s="191">
        <f t="shared" si="3"/>
        <v>599.18000000000029</v>
      </c>
    </row>
    <row r="334" spans="1:7" ht="15.75" x14ac:dyDescent="0.25">
      <c r="A334" s="194">
        <v>43880</v>
      </c>
      <c r="B334" s="194">
        <v>43880</v>
      </c>
      <c r="C334" s="202" t="s">
        <v>130</v>
      </c>
      <c r="D334" s="202" t="s">
        <v>522</v>
      </c>
      <c r="E334" s="195">
        <v>11.55</v>
      </c>
      <c r="F334" s="197"/>
      <c r="G334" s="191">
        <f t="shared" si="3"/>
        <v>587.63000000000034</v>
      </c>
    </row>
    <row r="335" spans="1:7" ht="15.75" x14ac:dyDescent="0.25">
      <c r="A335" s="194">
        <v>43882</v>
      </c>
      <c r="B335" s="194">
        <v>43882</v>
      </c>
      <c r="C335" s="202" t="s">
        <v>1922</v>
      </c>
      <c r="D335" s="202" t="s">
        <v>1923</v>
      </c>
      <c r="E335" s="195">
        <v>6.35</v>
      </c>
      <c r="F335" s="197"/>
      <c r="G335" s="191">
        <f t="shared" si="3"/>
        <v>581.28000000000031</v>
      </c>
    </row>
    <row r="336" spans="1:7" ht="15.75" x14ac:dyDescent="0.25">
      <c r="A336" s="194">
        <v>43885</v>
      </c>
      <c r="B336" s="194">
        <v>43885</v>
      </c>
      <c r="C336" s="202" t="s">
        <v>767</v>
      </c>
      <c r="D336" s="202" t="s">
        <v>729</v>
      </c>
      <c r="E336" s="195">
        <v>5.85</v>
      </c>
      <c r="F336" s="197"/>
      <c r="G336" s="191">
        <f t="shared" si="3"/>
        <v>575.43000000000029</v>
      </c>
    </row>
    <row r="337" spans="1:7" ht="15.75" x14ac:dyDescent="0.25">
      <c r="A337" s="194">
        <v>43885</v>
      </c>
      <c r="B337" s="194">
        <v>43885</v>
      </c>
      <c r="C337" s="202" t="s">
        <v>1924</v>
      </c>
      <c r="D337" s="202" t="s">
        <v>1925</v>
      </c>
      <c r="E337" s="195">
        <v>6.65</v>
      </c>
      <c r="F337" s="197"/>
      <c r="G337" s="191">
        <f t="shared" si="3"/>
        <v>568.78000000000031</v>
      </c>
    </row>
    <row r="338" spans="1:7" ht="15.75" x14ac:dyDescent="0.25">
      <c r="A338" s="194">
        <v>43885</v>
      </c>
      <c r="B338" s="194">
        <v>43885</v>
      </c>
      <c r="C338" s="202" t="s">
        <v>1924</v>
      </c>
      <c r="D338" s="202" t="s">
        <v>1926</v>
      </c>
      <c r="E338" s="195">
        <v>2.35</v>
      </c>
      <c r="F338" s="197"/>
      <c r="G338" s="191">
        <f t="shared" si="3"/>
        <v>566.43000000000029</v>
      </c>
    </row>
    <row r="339" spans="1:7" ht="15.75" x14ac:dyDescent="0.25">
      <c r="A339" s="194">
        <v>43885</v>
      </c>
      <c r="B339" s="194">
        <v>43885</v>
      </c>
      <c r="C339" s="202" t="s">
        <v>1927</v>
      </c>
      <c r="D339" s="202" t="s">
        <v>1928</v>
      </c>
      <c r="E339" s="195">
        <v>5.2</v>
      </c>
      <c r="F339" s="197"/>
      <c r="G339" s="191">
        <f t="shared" si="3"/>
        <v>561.23000000000025</v>
      </c>
    </row>
    <row r="340" spans="1:7" ht="15.75" x14ac:dyDescent="0.25">
      <c r="A340" s="194">
        <v>43881</v>
      </c>
      <c r="B340" s="194">
        <v>43881</v>
      </c>
      <c r="C340" s="202" t="s">
        <v>1929</v>
      </c>
      <c r="D340" s="202" t="s">
        <v>1930</v>
      </c>
      <c r="E340" s="195">
        <v>4.2</v>
      </c>
      <c r="F340" s="197"/>
      <c r="G340" s="191">
        <f t="shared" si="3"/>
        <v>557.0300000000002</v>
      </c>
    </row>
    <row r="341" spans="1:7" ht="15.75" x14ac:dyDescent="0.25">
      <c r="A341" s="194">
        <v>43886</v>
      </c>
      <c r="B341" s="194">
        <v>43886</v>
      </c>
      <c r="C341" s="202" t="s">
        <v>1756</v>
      </c>
      <c r="D341" s="202" t="s">
        <v>1931</v>
      </c>
      <c r="E341" s="195">
        <v>0.35</v>
      </c>
      <c r="F341" s="197"/>
      <c r="G341" s="191">
        <f t="shared" si="3"/>
        <v>556.68000000000018</v>
      </c>
    </row>
    <row r="342" spans="1:7" ht="15.75" x14ac:dyDescent="0.25">
      <c r="A342" s="194">
        <v>43886</v>
      </c>
      <c r="B342" s="194">
        <v>43886</v>
      </c>
      <c r="C342" s="202" t="s">
        <v>253</v>
      </c>
      <c r="D342" s="202" t="s">
        <v>1932</v>
      </c>
      <c r="E342" s="195">
        <v>4.4000000000000004</v>
      </c>
      <c r="F342" s="197"/>
      <c r="G342" s="191">
        <f t="shared" si="3"/>
        <v>552.2800000000002</v>
      </c>
    </row>
    <row r="343" spans="1:7" ht="15.75" x14ac:dyDescent="0.25">
      <c r="A343" s="194">
        <v>43885</v>
      </c>
      <c r="B343" s="194">
        <v>43885</v>
      </c>
      <c r="C343" s="202" t="s">
        <v>130</v>
      </c>
      <c r="D343" s="202" t="s">
        <v>1933</v>
      </c>
      <c r="E343" s="195">
        <v>4.8</v>
      </c>
      <c r="F343" s="197"/>
      <c r="G343" s="191">
        <f t="shared" si="3"/>
        <v>547.48000000000025</v>
      </c>
    </row>
    <row r="344" spans="1:7" ht="15.75" x14ac:dyDescent="0.25">
      <c r="A344" s="194">
        <v>43878</v>
      </c>
      <c r="B344" s="203">
        <v>43878</v>
      </c>
      <c r="C344" s="204" t="s">
        <v>1934</v>
      </c>
      <c r="D344" s="205" t="s">
        <v>1935</v>
      </c>
      <c r="E344" s="197">
        <v>3.35</v>
      </c>
      <c r="F344" s="197"/>
      <c r="G344" s="191">
        <f t="shared" si="3"/>
        <v>544.13000000000022</v>
      </c>
    </row>
    <row r="345" spans="1:7" ht="15.75" x14ac:dyDescent="0.25">
      <c r="A345" s="194">
        <v>43885</v>
      </c>
      <c r="B345" s="203">
        <v>43885</v>
      </c>
      <c r="C345" s="204" t="s">
        <v>130</v>
      </c>
      <c r="D345" s="205" t="s">
        <v>1936</v>
      </c>
      <c r="E345" s="197">
        <v>5.45</v>
      </c>
      <c r="F345" s="197"/>
      <c r="G345" s="191">
        <f t="shared" si="3"/>
        <v>538.68000000000018</v>
      </c>
    </row>
    <row r="346" spans="1:7" ht="15.75" x14ac:dyDescent="0.25">
      <c r="A346" s="194">
        <v>43885</v>
      </c>
      <c r="B346" s="203">
        <v>43885</v>
      </c>
      <c r="C346" s="204" t="s">
        <v>135</v>
      </c>
      <c r="D346" s="205" t="s">
        <v>1937</v>
      </c>
      <c r="E346" s="197">
        <v>5.15</v>
      </c>
      <c r="F346" s="197"/>
      <c r="G346" s="191">
        <f t="shared" si="3"/>
        <v>533.5300000000002</v>
      </c>
    </row>
    <row r="347" spans="1:7" ht="15.75" x14ac:dyDescent="0.25">
      <c r="A347" s="194">
        <v>43885</v>
      </c>
      <c r="B347" s="203">
        <v>43885</v>
      </c>
      <c r="C347" s="204" t="s">
        <v>1938</v>
      </c>
      <c r="D347" s="205" t="s">
        <v>1939</v>
      </c>
      <c r="E347" s="197">
        <v>21.5</v>
      </c>
      <c r="F347" s="197"/>
      <c r="G347" s="191">
        <f t="shared" si="3"/>
        <v>512.0300000000002</v>
      </c>
    </row>
    <row r="348" spans="1:7" ht="15.75" x14ac:dyDescent="0.25">
      <c r="A348" s="194">
        <v>43885</v>
      </c>
      <c r="B348" s="203">
        <v>43885</v>
      </c>
      <c r="C348" s="204" t="s">
        <v>1940</v>
      </c>
      <c r="D348" s="205" t="s">
        <v>1939</v>
      </c>
      <c r="E348" s="197">
        <v>57.6</v>
      </c>
      <c r="F348" s="197"/>
      <c r="G348" s="191">
        <f t="shared" si="3"/>
        <v>454.43000000000018</v>
      </c>
    </row>
    <row r="349" spans="1:7" ht="15.75" x14ac:dyDescent="0.25">
      <c r="A349" s="194">
        <v>43886</v>
      </c>
      <c r="B349" s="203">
        <v>43886</v>
      </c>
      <c r="C349" s="204" t="s">
        <v>130</v>
      </c>
      <c r="D349" s="205" t="s">
        <v>7</v>
      </c>
      <c r="E349" s="197">
        <v>7</v>
      </c>
      <c r="F349" s="197"/>
      <c r="G349" s="191">
        <f t="shared" si="3"/>
        <v>447.43000000000018</v>
      </c>
    </row>
    <row r="350" spans="1:7" ht="15.75" x14ac:dyDescent="0.25">
      <c r="A350" s="194">
        <v>43880</v>
      </c>
      <c r="B350" s="203">
        <v>43880</v>
      </c>
      <c r="C350" s="204" t="s">
        <v>72</v>
      </c>
      <c r="D350" s="205" t="s">
        <v>1941</v>
      </c>
      <c r="E350" s="197">
        <v>2.35</v>
      </c>
      <c r="F350" s="197"/>
      <c r="G350" s="191">
        <f t="shared" si="3"/>
        <v>445.08000000000015</v>
      </c>
    </row>
    <row r="351" spans="1:7" ht="15.75" x14ac:dyDescent="0.25">
      <c r="A351" s="194">
        <v>43885</v>
      </c>
      <c r="B351" s="203">
        <v>43885</v>
      </c>
      <c r="C351" s="204" t="s">
        <v>1934</v>
      </c>
      <c r="D351" s="205" t="s">
        <v>1942</v>
      </c>
      <c r="E351" s="197">
        <v>2.6</v>
      </c>
      <c r="F351" s="197"/>
      <c r="G351" s="191">
        <f t="shared" si="3"/>
        <v>442.48000000000013</v>
      </c>
    </row>
    <row r="352" spans="1:7" ht="15.75" x14ac:dyDescent="0.25">
      <c r="A352" s="194">
        <v>43886</v>
      </c>
      <c r="B352" s="203">
        <v>43886</v>
      </c>
      <c r="C352" s="204" t="s">
        <v>107</v>
      </c>
      <c r="D352" s="205" t="s">
        <v>1943</v>
      </c>
      <c r="E352" s="197">
        <v>1.7</v>
      </c>
      <c r="F352" s="197"/>
      <c r="G352" s="191">
        <f t="shared" si="3"/>
        <v>440.78000000000014</v>
      </c>
    </row>
    <row r="353" spans="1:7" ht="15.75" x14ac:dyDescent="0.25">
      <c r="A353" s="194">
        <v>43885</v>
      </c>
      <c r="B353" s="203">
        <v>43885</v>
      </c>
      <c r="C353" s="204" t="s">
        <v>1054</v>
      </c>
      <c r="D353" s="205" t="s">
        <v>1944</v>
      </c>
      <c r="E353" s="197">
        <v>1.55</v>
      </c>
      <c r="F353" s="197"/>
      <c r="G353" s="191">
        <f t="shared" si="3"/>
        <v>439.23000000000013</v>
      </c>
    </row>
    <row r="354" spans="1:7" ht="15.75" x14ac:dyDescent="0.25">
      <c r="A354" s="194">
        <v>43882</v>
      </c>
      <c r="B354" s="203">
        <v>43882</v>
      </c>
      <c r="C354" s="204" t="s">
        <v>130</v>
      </c>
      <c r="D354" s="205" t="s">
        <v>1945</v>
      </c>
      <c r="E354" s="197">
        <v>2.7</v>
      </c>
      <c r="F354" s="197"/>
      <c r="G354" s="191">
        <f t="shared" si="3"/>
        <v>436.53000000000014</v>
      </c>
    </row>
    <row r="355" spans="1:7" ht="15.75" x14ac:dyDescent="0.25">
      <c r="A355" s="194">
        <v>43881</v>
      </c>
      <c r="B355" s="203">
        <v>43881</v>
      </c>
      <c r="C355" s="204" t="s">
        <v>130</v>
      </c>
      <c r="D355" s="205" t="s">
        <v>7</v>
      </c>
      <c r="E355" s="197">
        <v>11.7</v>
      </c>
      <c r="F355" s="197"/>
      <c r="G355" s="191">
        <f t="shared" si="3"/>
        <v>424.83000000000015</v>
      </c>
    </row>
    <row r="356" spans="1:7" ht="15.75" x14ac:dyDescent="0.25">
      <c r="A356" s="194">
        <v>43885</v>
      </c>
      <c r="B356" s="203">
        <v>43885</v>
      </c>
      <c r="C356" s="204" t="s">
        <v>103</v>
      </c>
      <c r="D356" s="205" t="s">
        <v>1946</v>
      </c>
      <c r="E356" s="197">
        <v>2.35</v>
      </c>
      <c r="F356" s="197"/>
      <c r="G356" s="191">
        <f t="shared" si="3"/>
        <v>422.48000000000013</v>
      </c>
    </row>
    <row r="357" spans="1:7" ht="15.75" x14ac:dyDescent="0.25">
      <c r="A357" s="194">
        <v>43880</v>
      </c>
      <c r="B357" s="203">
        <v>43880</v>
      </c>
      <c r="C357" s="204" t="s">
        <v>1561</v>
      </c>
      <c r="D357" s="205" t="s">
        <v>1947</v>
      </c>
      <c r="E357" s="197">
        <v>2.25</v>
      </c>
      <c r="F357" s="197"/>
      <c r="G357" s="191">
        <f t="shared" si="3"/>
        <v>420.23000000000013</v>
      </c>
    </row>
    <row r="358" spans="1:7" ht="15.75" x14ac:dyDescent="0.25">
      <c r="A358" s="194">
        <v>43882</v>
      </c>
      <c r="B358" s="203">
        <v>43882</v>
      </c>
      <c r="C358" s="204" t="s">
        <v>1054</v>
      </c>
      <c r="D358" s="205" t="s">
        <v>1948</v>
      </c>
      <c r="E358" s="197">
        <v>2.85</v>
      </c>
      <c r="F358" s="197"/>
      <c r="G358" s="191">
        <f t="shared" si="3"/>
        <v>417.38000000000011</v>
      </c>
    </row>
    <row r="359" spans="1:7" ht="15.75" x14ac:dyDescent="0.25">
      <c r="A359" s="194">
        <v>43885</v>
      </c>
      <c r="B359" s="203">
        <v>43885</v>
      </c>
      <c r="C359" s="204" t="s">
        <v>1837</v>
      </c>
      <c r="D359" s="205" t="s">
        <v>1949</v>
      </c>
      <c r="E359" s="197">
        <v>5.95</v>
      </c>
      <c r="F359" s="197"/>
      <c r="G359" s="191">
        <f t="shared" si="3"/>
        <v>411.43000000000012</v>
      </c>
    </row>
    <row r="360" spans="1:7" ht="15.75" x14ac:dyDescent="0.25">
      <c r="A360" s="194">
        <v>43888</v>
      </c>
      <c r="B360" s="203">
        <v>43888</v>
      </c>
      <c r="C360" s="204" t="s">
        <v>130</v>
      </c>
      <c r="D360" s="205" t="s">
        <v>1950</v>
      </c>
      <c r="E360" s="197">
        <v>5.25</v>
      </c>
      <c r="F360" s="197"/>
      <c r="G360" s="191">
        <f t="shared" si="3"/>
        <v>406.18000000000012</v>
      </c>
    </row>
    <row r="361" spans="1:7" ht="15.75" x14ac:dyDescent="0.25">
      <c r="A361" s="194">
        <v>43888</v>
      </c>
      <c r="B361" s="203">
        <v>43888</v>
      </c>
      <c r="C361" s="204" t="s">
        <v>130</v>
      </c>
      <c r="D361" s="205" t="s">
        <v>7</v>
      </c>
      <c r="E361" s="197">
        <v>4.8499999999999996</v>
      </c>
      <c r="F361" s="197"/>
      <c r="G361" s="191">
        <f t="shared" si="3"/>
        <v>401.3300000000001</v>
      </c>
    </row>
    <row r="362" spans="1:7" ht="15.75" x14ac:dyDescent="0.25">
      <c r="A362" s="194">
        <v>43882</v>
      </c>
      <c r="B362" s="203">
        <v>43882</v>
      </c>
      <c r="C362" s="204" t="s">
        <v>56</v>
      </c>
      <c r="D362" s="205" t="s">
        <v>1951</v>
      </c>
      <c r="E362" s="197">
        <v>2.2999999999999998</v>
      </c>
      <c r="F362" s="197"/>
      <c r="G362" s="191">
        <f t="shared" si="3"/>
        <v>399.03000000000009</v>
      </c>
    </row>
    <row r="363" spans="1:7" ht="15.75" x14ac:dyDescent="0.25">
      <c r="A363" s="194">
        <v>43889</v>
      </c>
      <c r="B363" s="203">
        <v>43889</v>
      </c>
      <c r="C363" s="204" t="s">
        <v>71</v>
      </c>
      <c r="D363" s="205" t="s">
        <v>1952</v>
      </c>
      <c r="E363" s="197">
        <v>4.25</v>
      </c>
      <c r="F363" s="197"/>
      <c r="G363" s="191">
        <f t="shared" si="3"/>
        <v>394.78000000000009</v>
      </c>
    </row>
    <row r="364" spans="1:7" ht="15.75" x14ac:dyDescent="0.25">
      <c r="A364" s="194">
        <v>43889</v>
      </c>
      <c r="B364" s="203">
        <v>43889</v>
      </c>
      <c r="C364" s="204" t="s">
        <v>56</v>
      </c>
      <c r="D364" s="205" t="s">
        <v>729</v>
      </c>
      <c r="E364" s="197">
        <v>6.7</v>
      </c>
      <c r="F364" s="197"/>
      <c r="G364" s="191">
        <f t="shared" si="3"/>
        <v>388.0800000000001</v>
      </c>
    </row>
    <row r="365" spans="1:7" ht="15.75" x14ac:dyDescent="0.25">
      <c r="A365" s="194">
        <v>43888</v>
      </c>
      <c r="B365" s="203">
        <v>43888</v>
      </c>
      <c r="C365" s="204" t="s">
        <v>130</v>
      </c>
      <c r="D365" s="205" t="s">
        <v>1953</v>
      </c>
      <c r="E365" s="197">
        <v>2.8</v>
      </c>
      <c r="F365" s="197"/>
      <c r="G365" s="191">
        <f t="shared" si="3"/>
        <v>385.28000000000009</v>
      </c>
    </row>
    <row r="366" spans="1:7" ht="15.75" x14ac:dyDescent="0.25">
      <c r="A366" s="194">
        <v>43889</v>
      </c>
      <c r="B366" s="203">
        <v>43889</v>
      </c>
      <c r="C366" s="204" t="s">
        <v>130</v>
      </c>
      <c r="D366" s="205" t="s">
        <v>1954</v>
      </c>
      <c r="E366" s="197">
        <v>3.75</v>
      </c>
      <c r="F366" s="197"/>
      <c r="G366" s="191">
        <f t="shared" si="3"/>
        <v>381.53000000000009</v>
      </c>
    </row>
    <row r="367" spans="1:7" ht="15.75" x14ac:dyDescent="0.25">
      <c r="A367" s="194">
        <v>43888</v>
      </c>
      <c r="B367" s="203">
        <v>43888</v>
      </c>
      <c r="C367" s="204" t="s">
        <v>898</v>
      </c>
      <c r="D367" s="205" t="s">
        <v>1955</v>
      </c>
      <c r="E367" s="197">
        <v>5.25</v>
      </c>
      <c r="F367" s="197"/>
      <c r="G367" s="191">
        <f t="shared" si="3"/>
        <v>376.28000000000009</v>
      </c>
    </row>
    <row r="368" spans="1:7" ht="15.75" x14ac:dyDescent="0.25">
      <c r="A368" s="194">
        <v>43888</v>
      </c>
      <c r="B368" s="203">
        <v>43888</v>
      </c>
      <c r="C368" s="204" t="s">
        <v>130</v>
      </c>
      <c r="D368" s="205" t="s">
        <v>1956</v>
      </c>
      <c r="E368" s="197">
        <v>4.4000000000000004</v>
      </c>
      <c r="F368" s="197"/>
      <c r="G368" s="191">
        <f t="shared" si="3"/>
        <v>371.88000000000011</v>
      </c>
    </row>
    <row r="369" spans="1:7" ht="15.75" x14ac:dyDescent="0.25">
      <c r="A369" s="194">
        <v>43888</v>
      </c>
      <c r="B369" s="203">
        <v>43888</v>
      </c>
      <c r="C369" s="204" t="s">
        <v>107</v>
      </c>
      <c r="D369" s="205" t="s">
        <v>1957</v>
      </c>
      <c r="E369" s="197">
        <v>0.7</v>
      </c>
      <c r="F369" s="197"/>
      <c r="G369" s="191">
        <f t="shared" si="3"/>
        <v>371.18000000000012</v>
      </c>
    </row>
    <row r="370" spans="1:7" ht="15.75" x14ac:dyDescent="0.25">
      <c r="A370" s="194">
        <v>43881</v>
      </c>
      <c r="B370" s="203">
        <v>43881</v>
      </c>
      <c r="C370" s="204" t="s">
        <v>1958</v>
      </c>
      <c r="D370" s="205" t="s">
        <v>1959</v>
      </c>
      <c r="E370" s="197">
        <v>3</v>
      </c>
      <c r="F370" s="197"/>
      <c r="G370" s="191">
        <f t="shared" si="3"/>
        <v>368.18000000000012</v>
      </c>
    </row>
    <row r="371" spans="1:7" ht="15.75" x14ac:dyDescent="0.25">
      <c r="A371" s="194">
        <v>43847</v>
      </c>
      <c r="B371" s="203">
        <v>43847</v>
      </c>
      <c r="C371" s="204" t="s">
        <v>130</v>
      </c>
      <c r="D371" s="205" t="s">
        <v>1645</v>
      </c>
      <c r="E371" s="197">
        <v>6.75</v>
      </c>
      <c r="F371" s="197"/>
      <c r="G371" s="191">
        <f t="shared" si="3"/>
        <v>361.43000000000012</v>
      </c>
    </row>
    <row r="372" spans="1:7" ht="15.75" x14ac:dyDescent="0.25">
      <c r="A372" s="194">
        <v>43885</v>
      </c>
      <c r="B372" s="203">
        <v>43885</v>
      </c>
      <c r="C372" s="204" t="s">
        <v>122</v>
      </c>
      <c r="D372" s="205" t="s">
        <v>1721</v>
      </c>
      <c r="E372" s="197">
        <v>1.85</v>
      </c>
      <c r="F372" s="197"/>
      <c r="G372" s="191">
        <f t="shared" si="3"/>
        <v>359.5800000000001</v>
      </c>
    </row>
    <row r="373" spans="1:7" ht="15.75" x14ac:dyDescent="0.25">
      <c r="A373" s="194">
        <v>43887</v>
      </c>
      <c r="B373" s="203">
        <v>43887</v>
      </c>
      <c r="C373" s="204" t="s">
        <v>1556</v>
      </c>
      <c r="D373" s="205" t="s">
        <v>1960</v>
      </c>
      <c r="E373" s="197">
        <v>2.95</v>
      </c>
      <c r="F373" s="197"/>
      <c r="G373" s="191">
        <f t="shared" si="3"/>
        <v>356.63000000000011</v>
      </c>
    </row>
    <row r="374" spans="1:7" ht="15.75" x14ac:dyDescent="0.25">
      <c r="A374" s="194">
        <v>43886</v>
      </c>
      <c r="B374" s="203">
        <v>43886</v>
      </c>
      <c r="C374" s="204" t="s">
        <v>80</v>
      </c>
      <c r="D374" s="205" t="s">
        <v>1961</v>
      </c>
      <c r="E374" s="197">
        <v>7.4</v>
      </c>
      <c r="F374" s="197"/>
      <c r="G374" s="191">
        <f t="shared" si="3"/>
        <v>349.23000000000013</v>
      </c>
    </row>
    <row r="375" spans="1:7" ht="15.75" x14ac:dyDescent="0.25">
      <c r="A375" s="194">
        <v>43886</v>
      </c>
      <c r="B375" s="203">
        <v>43886</v>
      </c>
      <c r="C375" s="204" t="s">
        <v>56</v>
      </c>
      <c r="D375" s="205" t="s">
        <v>1962</v>
      </c>
      <c r="E375" s="197">
        <v>2.5</v>
      </c>
      <c r="F375" s="197"/>
      <c r="G375" s="191">
        <f t="shared" ref="G375:G398" si="4">G374-E375</f>
        <v>346.73000000000013</v>
      </c>
    </row>
    <row r="376" spans="1:7" ht="15.75" x14ac:dyDescent="0.25">
      <c r="A376" s="194">
        <v>43871</v>
      </c>
      <c r="B376" s="203">
        <v>43871</v>
      </c>
      <c r="C376" s="204" t="s">
        <v>1963</v>
      </c>
      <c r="D376" s="205" t="s">
        <v>1964</v>
      </c>
      <c r="E376" s="197">
        <v>2.5499999999999998</v>
      </c>
      <c r="F376" s="197"/>
      <c r="G376" s="191">
        <f t="shared" si="4"/>
        <v>344.18000000000012</v>
      </c>
    </row>
    <row r="377" spans="1:7" ht="15.75" x14ac:dyDescent="0.25">
      <c r="A377" s="194">
        <v>43887</v>
      </c>
      <c r="B377" s="203">
        <v>43887</v>
      </c>
      <c r="C377" s="204" t="s">
        <v>80</v>
      </c>
      <c r="D377" s="205" t="s">
        <v>307</v>
      </c>
      <c r="E377" s="197">
        <v>14.75</v>
      </c>
      <c r="F377" s="197"/>
      <c r="G377" s="191">
        <f t="shared" si="4"/>
        <v>329.43000000000012</v>
      </c>
    </row>
    <row r="378" spans="1:7" ht="15.75" x14ac:dyDescent="0.25">
      <c r="A378" s="194">
        <v>43885</v>
      </c>
      <c r="B378" s="203">
        <v>43885</v>
      </c>
      <c r="C378" s="204" t="s">
        <v>1756</v>
      </c>
      <c r="D378" s="205" t="s">
        <v>1965</v>
      </c>
      <c r="E378" s="197">
        <v>3.55</v>
      </c>
      <c r="F378" s="197"/>
      <c r="G378" s="191">
        <f t="shared" si="4"/>
        <v>325.88000000000011</v>
      </c>
    </row>
    <row r="379" spans="1:7" ht="15.75" x14ac:dyDescent="0.25">
      <c r="A379" s="194">
        <v>43885</v>
      </c>
      <c r="B379" s="203">
        <v>43885</v>
      </c>
      <c r="C379" s="204" t="s">
        <v>107</v>
      </c>
      <c r="D379" s="205" t="s">
        <v>1715</v>
      </c>
      <c r="E379" s="197">
        <v>1.9</v>
      </c>
      <c r="F379" s="197"/>
      <c r="G379" s="191">
        <f t="shared" si="4"/>
        <v>323.98000000000013</v>
      </c>
    </row>
    <row r="380" spans="1:7" ht="15.75" x14ac:dyDescent="0.25">
      <c r="A380" s="194">
        <v>43887</v>
      </c>
      <c r="B380" s="203">
        <v>43887</v>
      </c>
      <c r="C380" s="204" t="s">
        <v>1966</v>
      </c>
      <c r="D380" s="205" t="s">
        <v>1967</v>
      </c>
      <c r="E380" s="197">
        <v>11.75</v>
      </c>
      <c r="F380" s="197"/>
      <c r="G380" s="191">
        <f t="shared" si="4"/>
        <v>312.23000000000013</v>
      </c>
    </row>
    <row r="381" spans="1:7" ht="15.75" x14ac:dyDescent="0.25">
      <c r="A381" s="194">
        <v>43887</v>
      </c>
      <c r="B381" s="203">
        <v>43887</v>
      </c>
      <c r="C381" s="204" t="s">
        <v>91</v>
      </c>
      <c r="D381" s="205" t="s">
        <v>1967</v>
      </c>
      <c r="E381" s="197">
        <v>7.4</v>
      </c>
      <c r="F381" s="197"/>
      <c r="G381" s="191">
        <f t="shared" si="4"/>
        <v>304.83000000000015</v>
      </c>
    </row>
    <row r="382" spans="1:7" ht="15.75" x14ac:dyDescent="0.25">
      <c r="A382" s="194">
        <v>43887</v>
      </c>
      <c r="B382" s="203">
        <v>43887</v>
      </c>
      <c r="C382" s="204" t="s">
        <v>91</v>
      </c>
      <c r="D382" s="205" t="s">
        <v>1967</v>
      </c>
      <c r="E382" s="197">
        <v>11.7</v>
      </c>
      <c r="F382" s="197"/>
      <c r="G382" s="191">
        <f t="shared" si="4"/>
        <v>293.13000000000017</v>
      </c>
    </row>
    <row r="383" spans="1:7" ht="15.75" x14ac:dyDescent="0.25">
      <c r="A383" s="194">
        <v>43882</v>
      </c>
      <c r="B383" s="203">
        <v>43882</v>
      </c>
      <c r="C383" s="204" t="s">
        <v>130</v>
      </c>
      <c r="D383" s="205" t="s">
        <v>1968</v>
      </c>
      <c r="E383" s="197">
        <v>3.75</v>
      </c>
      <c r="F383" s="197"/>
      <c r="G383" s="191">
        <f t="shared" si="4"/>
        <v>289.38000000000017</v>
      </c>
    </row>
    <row r="384" spans="1:7" ht="15.75" x14ac:dyDescent="0.25">
      <c r="A384" s="194">
        <v>43886</v>
      </c>
      <c r="B384" s="203">
        <v>43886</v>
      </c>
      <c r="C384" s="204" t="s">
        <v>80</v>
      </c>
      <c r="D384" s="205" t="s">
        <v>1969</v>
      </c>
      <c r="E384" s="197">
        <v>7.9</v>
      </c>
      <c r="F384" s="197"/>
      <c r="G384" s="191">
        <f t="shared" si="4"/>
        <v>281.48000000000019</v>
      </c>
    </row>
    <row r="385" spans="1:10" ht="15.75" x14ac:dyDescent="0.25">
      <c r="A385" s="194">
        <v>43887</v>
      </c>
      <c r="B385" s="203">
        <v>43887</v>
      </c>
      <c r="C385" s="204" t="s">
        <v>689</v>
      </c>
      <c r="D385" s="205" t="s">
        <v>1970</v>
      </c>
      <c r="E385" s="197">
        <v>3.65</v>
      </c>
      <c r="F385" s="197"/>
      <c r="G385" s="191">
        <f t="shared" si="4"/>
        <v>277.83000000000021</v>
      </c>
    </row>
    <row r="386" spans="1:10" ht="15.75" x14ac:dyDescent="0.25">
      <c r="A386" s="194">
        <v>43874</v>
      </c>
      <c r="B386" s="203">
        <v>43874</v>
      </c>
      <c r="C386" s="204" t="s">
        <v>66</v>
      </c>
      <c r="D386" s="205" t="s">
        <v>1971</v>
      </c>
      <c r="E386" s="197">
        <v>1.55</v>
      </c>
      <c r="F386" s="197"/>
      <c r="G386" s="191">
        <f t="shared" si="4"/>
        <v>276.2800000000002</v>
      </c>
    </row>
    <row r="387" spans="1:10" ht="12" customHeight="1" x14ac:dyDescent="0.25">
      <c r="A387" s="194">
        <v>43887</v>
      </c>
      <c r="B387" s="203">
        <v>43887</v>
      </c>
      <c r="C387" s="204" t="s">
        <v>130</v>
      </c>
      <c r="D387" s="205" t="s">
        <v>1972</v>
      </c>
      <c r="E387" s="197">
        <v>10.15</v>
      </c>
      <c r="F387" s="197"/>
      <c r="G387" s="191">
        <f t="shared" si="4"/>
        <v>266.13000000000022</v>
      </c>
    </row>
    <row r="388" spans="1:10" ht="15.75" x14ac:dyDescent="0.25">
      <c r="A388" s="194">
        <v>43886</v>
      </c>
      <c r="B388" s="203">
        <v>43886</v>
      </c>
      <c r="C388" s="204" t="s">
        <v>1973</v>
      </c>
      <c r="D388" s="205" t="s">
        <v>1974</v>
      </c>
      <c r="E388" s="197">
        <v>5.5</v>
      </c>
      <c r="F388" s="197"/>
      <c r="G388" s="191">
        <f t="shared" si="4"/>
        <v>260.63000000000022</v>
      </c>
    </row>
    <row r="389" spans="1:10" ht="15.75" x14ac:dyDescent="0.25">
      <c r="A389" s="194">
        <v>43887</v>
      </c>
      <c r="B389" s="203">
        <v>43887</v>
      </c>
      <c r="C389" s="204" t="s">
        <v>130</v>
      </c>
      <c r="D389" s="205" t="s">
        <v>7</v>
      </c>
      <c r="E389" s="197">
        <v>5.75</v>
      </c>
      <c r="F389" s="197"/>
      <c r="G389" s="191">
        <f t="shared" si="4"/>
        <v>254.88000000000022</v>
      </c>
    </row>
    <row r="390" spans="1:10" ht="12.75" customHeight="1" x14ac:dyDescent="0.25">
      <c r="A390" s="194">
        <v>43887</v>
      </c>
      <c r="B390" s="203">
        <v>43887</v>
      </c>
      <c r="C390" s="204" t="s">
        <v>1661</v>
      </c>
      <c r="D390" s="205" t="s">
        <v>1975</v>
      </c>
      <c r="E390" s="197">
        <v>0.8</v>
      </c>
      <c r="F390" s="197"/>
      <c r="G390" s="191">
        <f t="shared" si="4"/>
        <v>254.08000000000021</v>
      </c>
    </row>
    <row r="391" spans="1:10" ht="15.75" x14ac:dyDescent="0.25">
      <c r="A391" s="194">
        <v>43868</v>
      </c>
      <c r="B391" s="203">
        <v>43868</v>
      </c>
      <c r="C391" s="204" t="s">
        <v>1976</v>
      </c>
      <c r="D391" s="205" t="s">
        <v>307</v>
      </c>
      <c r="E391" s="197">
        <v>15.45</v>
      </c>
      <c r="F391" s="197"/>
      <c r="G391" s="191">
        <f t="shared" si="4"/>
        <v>238.63000000000022</v>
      </c>
    </row>
    <row r="392" spans="1:10" ht="15.75" x14ac:dyDescent="0.25">
      <c r="A392" s="194">
        <v>43885</v>
      </c>
      <c r="B392" s="203">
        <v>43885</v>
      </c>
      <c r="C392" s="204" t="s">
        <v>130</v>
      </c>
      <c r="D392" s="205" t="s">
        <v>1977</v>
      </c>
      <c r="E392" s="197">
        <v>6.4</v>
      </c>
      <c r="F392" s="197"/>
      <c r="G392" s="191">
        <f t="shared" si="4"/>
        <v>232.23000000000022</v>
      </c>
    </row>
    <row r="393" spans="1:10" ht="13.5" customHeight="1" x14ac:dyDescent="0.25">
      <c r="A393" s="194">
        <v>43887</v>
      </c>
      <c r="B393" s="203">
        <v>43887</v>
      </c>
      <c r="C393" s="204" t="s">
        <v>1756</v>
      </c>
      <c r="D393" s="205" t="s">
        <v>1979</v>
      </c>
      <c r="E393" s="197">
        <v>4.45</v>
      </c>
      <c r="F393" s="197"/>
      <c r="G393" s="191">
        <f t="shared" si="4"/>
        <v>227.78000000000023</v>
      </c>
    </row>
    <row r="394" spans="1:10" ht="14.25" customHeight="1" x14ac:dyDescent="0.25">
      <c r="A394" s="194">
        <v>43889</v>
      </c>
      <c r="B394" s="203">
        <v>43889</v>
      </c>
      <c r="C394" s="204" t="s">
        <v>1980</v>
      </c>
      <c r="D394" s="205" t="s">
        <v>1978</v>
      </c>
      <c r="E394" s="197">
        <v>3.4</v>
      </c>
      <c r="F394" s="197"/>
      <c r="G394" s="191">
        <f t="shared" si="4"/>
        <v>224.38000000000022</v>
      </c>
      <c r="J394" s="214"/>
    </row>
    <row r="395" spans="1:10" ht="15.75" x14ac:dyDescent="0.25">
      <c r="A395" s="194">
        <v>43880</v>
      </c>
      <c r="B395" s="203">
        <v>43880</v>
      </c>
      <c r="C395" s="204" t="s">
        <v>45</v>
      </c>
      <c r="D395" s="205" t="s">
        <v>1981</v>
      </c>
      <c r="E395" s="197">
        <v>4.6500000000000004</v>
      </c>
      <c r="F395" s="197"/>
      <c r="G395" s="191">
        <f t="shared" si="4"/>
        <v>219.73000000000022</v>
      </c>
    </row>
    <row r="396" spans="1:10" ht="12.75" customHeight="1" x14ac:dyDescent="0.25">
      <c r="A396" s="194">
        <v>43887</v>
      </c>
      <c r="B396" s="203">
        <v>43887</v>
      </c>
      <c r="C396" s="204" t="s">
        <v>45</v>
      </c>
      <c r="D396" s="205" t="s">
        <v>1721</v>
      </c>
      <c r="E396" s="197">
        <v>2.95</v>
      </c>
      <c r="F396" s="197"/>
      <c r="G396" s="191">
        <f t="shared" si="4"/>
        <v>216.78000000000023</v>
      </c>
    </row>
    <row r="397" spans="1:10" ht="14.25" customHeight="1" x14ac:dyDescent="0.25">
      <c r="A397" s="194">
        <v>43885</v>
      </c>
      <c r="B397" s="203">
        <v>43885</v>
      </c>
      <c r="C397" s="204" t="s">
        <v>58</v>
      </c>
      <c r="D397" s="205" t="s">
        <v>1982</v>
      </c>
      <c r="E397" s="197">
        <v>3.6</v>
      </c>
      <c r="F397" s="197"/>
      <c r="G397" s="191">
        <f t="shared" si="4"/>
        <v>213.18000000000023</v>
      </c>
    </row>
    <row r="398" spans="1:10" ht="14.25" customHeight="1" thickBot="1" x14ac:dyDescent="0.3">
      <c r="A398" s="207">
        <v>43886</v>
      </c>
      <c r="B398" s="208">
        <v>43886</v>
      </c>
      <c r="C398" s="204" t="s">
        <v>1661</v>
      </c>
      <c r="D398" s="205" t="s">
        <v>1983</v>
      </c>
      <c r="E398" s="205">
        <v>3.75</v>
      </c>
      <c r="F398" s="205"/>
      <c r="G398" s="186">
        <f t="shared" si="4"/>
        <v>209.43000000000023</v>
      </c>
    </row>
    <row r="399" spans="1:10" ht="16.5" thickBot="1" x14ac:dyDescent="0.3">
      <c r="A399" s="209"/>
      <c r="B399" s="210"/>
      <c r="C399" s="254" t="s">
        <v>20</v>
      </c>
      <c r="D399" s="255"/>
      <c r="E399" s="211">
        <f>SUM(E5:E398)</f>
        <v>3112.5699999999974</v>
      </c>
      <c r="F399" s="212"/>
      <c r="G399" s="213"/>
    </row>
  </sheetData>
  <mergeCells count="2">
    <mergeCell ref="B1:C1"/>
    <mergeCell ref="C399:D399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99"/>
  <sheetViews>
    <sheetView topLeftCell="B61" workbookViewId="0">
      <selection activeCell="D61" sqref="D1:D1048576"/>
    </sheetView>
  </sheetViews>
  <sheetFormatPr baseColWidth="10" defaultRowHeight="14.25" x14ac:dyDescent="0.2"/>
  <cols>
    <col min="1" max="1" width="11.125" customWidth="1"/>
    <col min="2" max="2" width="10.625" customWidth="1"/>
    <col min="3" max="3" width="24.125" customWidth="1"/>
    <col min="4" max="4" width="27" customWidth="1"/>
    <col min="5" max="5" width="9.375" customWidth="1"/>
    <col min="6" max="6" width="7.375" customWidth="1"/>
    <col min="7" max="7" width="9.75" customWidth="1"/>
    <col min="10" max="10" width="21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931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60"/>
      <c r="B4" s="57"/>
      <c r="C4" s="58" t="s">
        <v>932</v>
      </c>
      <c r="D4" s="60"/>
      <c r="E4" s="60"/>
      <c r="F4" s="60"/>
      <c r="G4" s="134">
        <v>589.86</v>
      </c>
    </row>
    <row r="5" spans="1:7" ht="15" x14ac:dyDescent="0.25">
      <c r="A5" s="58"/>
      <c r="B5" s="57"/>
      <c r="C5" s="58" t="s">
        <v>1261</v>
      </c>
      <c r="D5" s="58"/>
      <c r="E5" s="96"/>
      <c r="F5" s="126"/>
      <c r="G5" s="133">
        <v>2000</v>
      </c>
    </row>
    <row r="6" spans="1:7" ht="15" x14ac:dyDescent="0.25">
      <c r="A6" s="68">
        <v>43781</v>
      </c>
      <c r="B6" s="68">
        <v>43784</v>
      </c>
      <c r="C6" s="58" t="s">
        <v>30</v>
      </c>
      <c r="D6" s="58" t="s">
        <v>116</v>
      </c>
      <c r="E6" s="141">
        <v>17.600000000000001</v>
      </c>
      <c r="F6" s="58"/>
      <c r="G6" s="134">
        <f>G4+G5-E6</f>
        <v>2572.2600000000002</v>
      </c>
    </row>
    <row r="7" spans="1:7" ht="15" x14ac:dyDescent="0.25">
      <c r="A7" s="68">
        <v>43781</v>
      </c>
      <c r="B7" s="68">
        <v>43784</v>
      </c>
      <c r="C7" s="58" t="s">
        <v>30</v>
      </c>
      <c r="D7" s="58" t="s">
        <v>116</v>
      </c>
      <c r="E7" s="141">
        <v>17.600000000000001</v>
      </c>
      <c r="F7" s="58"/>
      <c r="G7" s="134">
        <f>G6-E7</f>
        <v>2554.6600000000003</v>
      </c>
    </row>
    <row r="8" spans="1:7" ht="15" x14ac:dyDescent="0.25">
      <c r="A8" s="68">
        <v>43779</v>
      </c>
      <c r="B8" s="68">
        <v>43784</v>
      </c>
      <c r="C8" s="58" t="s">
        <v>30</v>
      </c>
      <c r="D8" s="58" t="s">
        <v>1114</v>
      </c>
      <c r="E8" s="141">
        <v>5.3</v>
      </c>
      <c r="F8" s="58"/>
      <c r="G8" s="134">
        <f>G7-E8</f>
        <v>2549.36</v>
      </c>
    </row>
    <row r="9" spans="1:7" ht="15" x14ac:dyDescent="0.25">
      <c r="A9" s="68">
        <v>43782</v>
      </c>
      <c r="B9" s="68">
        <v>43782</v>
      </c>
      <c r="C9" s="58" t="s">
        <v>49</v>
      </c>
      <c r="D9" s="58" t="s">
        <v>1115</v>
      </c>
      <c r="E9" s="141">
        <v>0.25</v>
      </c>
      <c r="F9" s="58"/>
      <c r="G9" s="134">
        <f>G8-E9</f>
        <v>2549.11</v>
      </c>
    </row>
    <row r="10" spans="1:7" ht="15" x14ac:dyDescent="0.25">
      <c r="A10" s="68">
        <v>43781</v>
      </c>
      <c r="B10" s="68">
        <v>43784</v>
      </c>
      <c r="C10" s="58" t="s">
        <v>666</v>
      </c>
      <c r="D10" s="58" t="s">
        <v>1116</v>
      </c>
      <c r="E10" s="141">
        <v>2.9</v>
      </c>
      <c r="F10" s="58"/>
      <c r="G10" s="134">
        <f t="shared" ref="G10:G73" si="0">G9-E10</f>
        <v>2546.21</v>
      </c>
    </row>
    <row r="11" spans="1:7" ht="15" x14ac:dyDescent="0.25">
      <c r="A11" s="68">
        <v>43778</v>
      </c>
      <c r="B11" s="68">
        <v>43784</v>
      </c>
      <c r="C11" s="58" t="s">
        <v>893</v>
      </c>
      <c r="D11" s="58" t="s">
        <v>1117</v>
      </c>
      <c r="E11" s="141">
        <v>1.92</v>
      </c>
      <c r="F11" s="58"/>
      <c r="G11" s="134">
        <f t="shared" si="0"/>
        <v>2544.29</v>
      </c>
    </row>
    <row r="12" spans="1:7" ht="15" x14ac:dyDescent="0.25">
      <c r="A12" s="68">
        <v>43779</v>
      </c>
      <c r="B12" s="68">
        <v>43784</v>
      </c>
      <c r="C12" s="58" t="s">
        <v>1118</v>
      </c>
      <c r="D12" s="58" t="s">
        <v>1117</v>
      </c>
      <c r="E12" s="141">
        <v>6.4</v>
      </c>
      <c r="F12" s="58"/>
      <c r="G12" s="134">
        <f t="shared" si="0"/>
        <v>2537.89</v>
      </c>
    </row>
    <row r="13" spans="1:7" ht="15" x14ac:dyDescent="0.25">
      <c r="A13" s="68">
        <v>43781</v>
      </c>
      <c r="B13" s="68">
        <v>43784</v>
      </c>
      <c r="C13" s="58" t="s">
        <v>1121</v>
      </c>
      <c r="D13" s="58" t="s">
        <v>1122</v>
      </c>
      <c r="E13" s="141">
        <v>14.7</v>
      </c>
      <c r="F13" s="58"/>
      <c r="G13" s="134">
        <f t="shared" si="0"/>
        <v>2523.19</v>
      </c>
    </row>
    <row r="14" spans="1:7" ht="15" x14ac:dyDescent="0.25">
      <c r="A14" s="68">
        <v>43783</v>
      </c>
      <c r="B14" s="68">
        <v>43784</v>
      </c>
      <c r="C14" s="58" t="s">
        <v>1121</v>
      </c>
      <c r="D14" s="58" t="s">
        <v>1122</v>
      </c>
      <c r="E14" s="141">
        <v>11.55</v>
      </c>
      <c r="F14" s="58"/>
      <c r="G14" s="134">
        <f t="shared" si="0"/>
        <v>2511.64</v>
      </c>
    </row>
    <row r="15" spans="1:7" ht="15" x14ac:dyDescent="0.25">
      <c r="A15" s="68">
        <v>43781</v>
      </c>
      <c r="B15" s="68">
        <v>43784</v>
      </c>
      <c r="C15" s="58" t="s">
        <v>1123</v>
      </c>
      <c r="D15" s="58" t="s">
        <v>1122</v>
      </c>
      <c r="E15" s="141">
        <v>14.9</v>
      </c>
      <c r="F15" s="58"/>
      <c r="G15" s="134">
        <f t="shared" si="0"/>
        <v>2496.7399999999998</v>
      </c>
    </row>
    <row r="16" spans="1:7" ht="15" x14ac:dyDescent="0.25">
      <c r="A16" s="68">
        <v>43782</v>
      </c>
      <c r="B16" s="68">
        <v>43782</v>
      </c>
      <c r="C16" s="58" t="s">
        <v>130</v>
      </c>
      <c r="D16" s="58" t="s">
        <v>7</v>
      </c>
      <c r="E16" s="141">
        <v>5.8</v>
      </c>
      <c r="F16" s="58"/>
      <c r="G16" s="134">
        <f t="shared" si="0"/>
        <v>2490.9399999999996</v>
      </c>
    </row>
    <row r="17" spans="1:7" ht="15" x14ac:dyDescent="0.25">
      <c r="A17" s="68">
        <v>43783</v>
      </c>
      <c r="B17" s="68">
        <v>43753</v>
      </c>
      <c r="C17" s="58" t="s">
        <v>97</v>
      </c>
      <c r="D17" s="58" t="s">
        <v>1119</v>
      </c>
      <c r="E17" s="141">
        <v>5.6</v>
      </c>
      <c r="F17" s="58"/>
      <c r="G17" s="134">
        <f t="shared" si="0"/>
        <v>2485.3399999999997</v>
      </c>
    </row>
    <row r="18" spans="1:7" ht="15" x14ac:dyDescent="0.25">
      <c r="A18" s="57">
        <v>43768</v>
      </c>
      <c r="B18" s="68">
        <v>43753</v>
      </c>
      <c r="C18" s="58" t="s">
        <v>130</v>
      </c>
      <c r="D18" s="58" t="s">
        <v>7</v>
      </c>
      <c r="E18" s="141">
        <v>7.55</v>
      </c>
      <c r="F18" s="58"/>
      <c r="G18" s="134">
        <f t="shared" si="0"/>
        <v>2477.7899999999995</v>
      </c>
    </row>
    <row r="19" spans="1:7" ht="15" x14ac:dyDescent="0.25">
      <c r="A19" s="68">
        <v>43781</v>
      </c>
      <c r="B19" s="68">
        <v>43783</v>
      </c>
      <c r="C19" s="58" t="s">
        <v>130</v>
      </c>
      <c r="D19" s="58" t="s">
        <v>1120</v>
      </c>
      <c r="E19" s="141">
        <v>11.05</v>
      </c>
      <c r="F19" s="58"/>
      <c r="G19" s="134">
        <f t="shared" si="0"/>
        <v>2466.7399999999993</v>
      </c>
    </row>
    <row r="20" spans="1:7" ht="15" x14ac:dyDescent="0.25">
      <c r="A20" s="68">
        <v>43775</v>
      </c>
      <c r="B20" s="68">
        <v>43784</v>
      </c>
      <c r="C20" s="58" t="s">
        <v>1124</v>
      </c>
      <c r="D20" s="58" t="s">
        <v>1125</v>
      </c>
      <c r="E20" s="141">
        <v>3.7</v>
      </c>
      <c r="F20" s="58"/>
      <c r="G20" s="134">
        <f t="shared" si="0"/>
        <v>2463.0399999999995</v>
      </c>
    </row>
    <row r="21" spans="1:7" ht="15" x14ac:dyDescent="0.25">
      <c r="A21" s="68">
        <v>43767</v>
      </c>
      <c r="B21" s="68">
        <v>43784</v>
      </c>
      <c r="C21" s="58" t="s">
        <v>130</v>
      </c>
      <c r="D21" s="58" t="s">
        <v>7</v>
      </c>
      <c r="E21" s="141">
        <v>11.4</v>
      </c>
      <c r="F21" s="58"/>
      <c r="G21" s="134">
        <f t="shared" si="0"/>
        <v>2451.6399999999994</v>
      </c>
    </row>
    <row r="22" spans="1:7" ht="15" x14ac:dyDescent="0.25">
      <c r="A22" s="68">
        <v>43783</v>
      </c>
      <c r="B22" s="68">
        <v>43784</v>
      </c>
      <c r="C22" s="58" t="s">
        <v>111</v>
      </c>
      <c r="D22" s="58" t="s">
        <v>1126</v>
      </c>
      <c r="E22" s="141">
        <v>2.9</v>
      </c>
      <c r="F22" s="58"/>
      <c r="G22" s="134">
        <f t="shared" si="0"/>
        <v>2448.7399999999993</v>
      </c>
    </row>
    <row r="23" spans="1:7" ht="15" x14ac:dyDescent="0.25">
      <c r="A23" s="68">
        <v>43782</v>
      </c>
      <c r="B23" s="68">
        <v>43784</v>
      </c>
      <c r="C23" s="58" t="s">
        <v>109</v>
      </c>
      <c r="D23" s="58" t="s">
        <v>1127</v>
      </c>
      <c r="E23" s="141">
        <v>2.95</v>
      </c>
      <c r="F23" s="58"/>
      <c r="G23" s="134">
        <f t="shared" si="0"/>
        <v>2445.7899999999995</v>
      </c>
    </row>
    <row r="24" spans="1:7" ht="15" x14ac:dyDescent="0.25">
      <c r="A24" s="68">
        <v>43775</v>
      </c>
      <c r="B24" s="68">
        <v>43784</v>
      </c>
      <c r="C24" s="58" t="s">
        <v>113</v>
      </c>
      <c r="D24" s="58" t="s">
        <v>1128</v>
      </c>
      <c r="E24" s="141">
        <v>2.85</v>
      </c>
      <c r="F24" s="58"/>
      <c r="G24" s="134">
        <f t="shared" si="0"/>
        <v>2442.9399999999996</v>
      </c>
    </row>
    <row r="25" spans="1:7" ht="15" x14ac:dyDescent="0.25">
      <c r="A25" s="68">
        <v>43777</v>
      </c>
      <c r="B25" s="68">
        <v>43777</v>
      </c>
      <c r="C25" s="58" t="s">
        <v>1129</v>
      </c>
      <c r="D25" s="58" t="s">
        <v>1130</v>
      </c>
      <c r="E25" s="141">
        <v>2.95</v>
      </c>
      <c r="F25" s="58"/>
      <c r="G25" s="134">
        <f t="shared" si="0"/>
        <v>2439.9899999999998</v>
      </c>
    </row>
    <row r="26" spans="1:7" ht="15" x14ac:dyDescent="0.25">
      <c r="A26" s="68">
        <v>43781</v>
      </c>
      <c r="B26" s="68">
        <v>43784</v>
      </c>
      <c r="C26" s="58" t="s">
        <v>107</v>
      </c>
      <c r="D26" s="58" t="s">
        <v>729</v>
      </c>
      <c r="E26" s="141">
        <v>1</v>
      </c>
      <c r="F26" s="58"/>
      <c r="G26" s="134">
        <f t="shared" si="0"/>
        <v>2438.9899999999998</v>
      </c>
    </row>
    <row r="27" spans="1:7" ht="15" x14ac:dyDescent="0.25">
      <c r="A27" s="68">
        <v>43782</v>
      </c>
      <c r="B27" s="68">
        <v>43784</v>
      </c>
      <c r="C27" s="58" t="s">
        <v>1131</v>
      </c>
      <c r="D27" s="58" t="s">
        <v>1132</v>
      </c>
      <c r="E27" s="141">
        <v>0.2</v>
      </c>
      <c r="F27" s="58"/>
      <c r="G27" s="134">
        <f t="shared" si="0"/>
        <v>2438.79</v>
      </c>
    </row>
    <row r="28" spans="1:7" ht="15" x14ac:dyDescent="0.25">
      <c r="A28" s="68">
        <v>43781</v>
      </c>
      <c r="B28" s="68">
        <v>43784</v>
      </c>
      <c r="C28" s="58" t="s">
        <v>60</v>
      </c>
      <c r="D28" s="58" t="s">
        <v>1133</v>
      </c>
      <c r="E28" s="141">
        <v>6.95</v>
      </c>
      <c r="F28" s="58"/>
      <c r="G28" s="134">
        <f t="shared" si="0"/>
        <v>2431.84</v>
      </c>
    </row>
    <row r="29" spans="1:7" ht="15" x14ac:dyDescent="0.25">
      <c r="A29" s="68">
        <v>43781</v>
      </c>
      <c r="B29" s="68">
        <v>43784</v>
      </c>
      <c r="C29" s="58" t="s">
        <v>60</v>
      </c>
      <c r="D29" s="58" t="s">
        <v>1133</v>
      </c>
      <c r="E29" s="141">
        <v>9.3000000000000007</v>
      </c>
      <c r="F29" s="60"/>
      <c r="G29" s="134">
        <f t="shared" si="0"/>
        <v>2422.54</v>
      </c>
    </row>
    <row r="30" spans="1:7" ht="15" x14ac:dyDescent="0.25">
      <c r="A30" s="57">
        <v>43782</v>
      </c>
      <c r="B30" s="68">
        <v>43784</v>
      </c>
      <c r="C30" s="58" t="s">
        <v>1134</v>
      </c>
      <c r="D30" s="58" t="s">
        <v>1135</v>
      </c>
      <c r="E30" s="141">
        <v>4.5</v>
      </c>
      <c r="F30" s="60"/>
      <c r="G30" s="134">
        <f t="shared" si="0"/>
        <v>2418.04</v>
      </c>
    </row>
    <row r="31" spans="1:7" ht="15" x14ac:dyDescent="0.25">
      <c r="A31" s="57">
        <v>43774</v>
      </c>
      <c r="B31" s="68">
        <v>43784</v>
      </c>
      <c r="C31" s="58" t="s">
        <v>232</v>
      </c>
      <c r="D31" s="58" t="s">
        <v>1136</v>
      </c>
      <c r="E31" s="141">
        <v>1.7</v>
      </c>
      <c r="F31" s="60"/>
      <c r="G31" s="134">
        <f t="shared" si="0"/>
        <v>2416.34</v>
      </c>
    </row>
    <row r="32" spans="1:7" ht="15" x14ac:dyDescent="0.25">
      <c r="A32" s="57">
        <v>43774</v>
      </c>
      <c r="B32" s="68">
        <v>43784</v>
      </c>
      <c r="C32" s="58" t="s">
        <v>1137</v>
      </c>
      <c r="D32" s="58" t="s">
        <v>1138</v>
      </c>
      <c r="E32" s="141">
        <v>1.45</v>
      </c>
      <c r="F32" s="60"/>
      <c r="G32" s="134">
        <f t="shared" si="0"/>
        <v>2414.8900000000003</v>
      </c>
    </row>
    <row r="33" spans="1:7" ht="15" x14ac:dyDescent="0.25">
      <c r="A33" s="57">
        <v>43780</v>
      </c>
      <c r="B33" s="68">
        <v>43784</v>
      </c>
      <c r="C33" s="58" t="s">
        <v>107</v>
      </c>
      <c r="D33" s="58" t="s">
        <v>1139</v>
      </c>
      <c r="E33" s="141">
        <v>4</v>
      </c>
      <c r="F33" s="60"/>
      <c r="G33" s="134">
        <f t="shared" si="0"/>
        <v>2410.8900000000003</v>
      </c>
    </row>
    <row r="34" spans="1:7" ht="15" x14ac:dyDescent="0.25">
      <c r="A34" s="57">
        <v>43766</v>
      </c>
      <c r="B34" s="68">
        <v>43784</v>
      </c>
      <c r="C34" s="58" t="s">
        <v>847</v>
      </c>
      <c r="D34" s="58" t="s">
        <v>1140</v>
      </c>
      <c r="E34" s="141">
        <v>5.7</v>
      </c>
      <c r="F34" s="60"/>
      <c r="G34" s="134">
        <f t="shared" si="0"/>
        <v>2405.1900000000005</v>
      </c>
    </row>
    <row r="35" spans="1:7" ht="15" x14ac:dyDescent="0.25">
      <c r="A35" s="57">
        <v>43780</v>
      </c>
      <c r="B35" s="68">
        <v>43784</v>
      </c>
      <c r="C35" s="95" t="s">
        <v>109</v>
      </c>
      <c r="D35" s="58" t="s">
        <v>1141</v>
      </c>
      <c r="E35" s="141">
        <v>6.6</v>
      </c>
      <c r="F35" s="60"/>
      <c r="G35" s="134">
        <f t="shared" si="0"/>
        <v>2398.5900000000006</v>
      </c>
    </row>
    <row r="36" spans="1:7" ht="15" x14ac:dyDescent="0.25">
      <c r="A36" s="57">
        <v>43781</v>
      </c>
      <c r="B36" s="68">
        <v>43784</v>
      </c>
      <c r="C36" s="58" t="s">
        <v>130</v>
      </c>
      <c r="D36" s="58" t="s">
        <v>1142</v>
      </c>
      <c r="E36" s="141">
        <v>9.75</v>
      </c>
      <c r="F36" s="60"/>
      <c r="G36" s="134">
        <f t="shared" si="0"/>
        <v>2388.8400000000006</v>
      </c>
    </row>
    <row r="37" spans="1:7" ht="15" x14ac:dyDescent="0.25">
      <c r="A37" s="57">
        <v>43782</v>
      </c>
      <c r="B37" s="68">
        <v>43784</v>
      </c>
      <c r="C37" s="58" t="s">
        <v>107</v>
      </c>
      <c r="D37" s="58" t="s">
        <v>1143</v>
      </c>
      <c r="E37" s="141">
        <v>1.5</v>
      </c>
      <c r="F37" s="60"/>
      <c r="G37" s="134">
        <f t="shared" si="0"/>
        <v>2387.3400000000006</v>
      </c>
    </row>
    <row r="38" spans="1:7" ht="15" x14ac:dyDescent="0.25">
      <c r="A38" s="57">
        <v>43783</v>
      </c>
      <c r="B38" s="68">
        <v>43784</v>
      </c>
      <c r="C38" s="58" t="s">
        <v>1144</v>
      </c>
      <c r="D38" s="58" t="s">
        <v>1145</v>
      </c>
      <c r="E38" s="141">
        <v>2.97</v>
      </c>
      <c r="F38" s="58"/>
      <c r="G38" s="134">
        <f t="shared" si="0"/>
        <v>2384.3700000000008</v>
      </c>
    </row>
    <row r="39" spans="1:7" ht="15" x14ac:dyDescent="0.25">
      <c r="A39" s="57">
        <v>43782</v>
      </c>
      <c r="B39" s="68">
        <v>43784</v>
      </c>
      <c r="C39" s="58" t="s">
        <v>72</v>
      </c>
      <c r="D39" s="58" t="s">
        <v>1146</v>
      </c>
      <c r="E39" s="141">
        <v>6.05</v>
      </c>
      <c r="F39" s="58"/>
      <c r="G39" s="134">
        <f t="shared" si="0"/>
        <v>2378.3200000000006</v>
      </c>
    </row>
    <row r="40" spans="1:7" ht="15" x14ac:dyDescent="0.25">
      <c r="A40" s="57">
        <v>43783</v>
      </c>
      <c r="B40" s="68">
        <v>43784</v>
      </c>
      <c r="C40" s="58" t="s">
        <v>169</v>
      </c>
      <c r="D40" s="58" t="s">
        <v>1147</v>
      </c>
      <c r="E40" s="141">
        <v>4.45</v>
      </c>
      <c r="F40" s="58"/>
      <c r="G40" s="134">
        <f t="shared" si="0"/>
        <v>2373.8700000000008</v>
      </c>
    </row>
    <row r="41" spans="1:7" ht="15" x14ac:dyDescent="0.25">
      <c r="A41" s="57">
        <v>43783</v>
      </c>
      <c r="B41" s="68">
        <v>43784</v>
      </c>
      <c r="C41" s="58" t="s">
        <v>78</v>
      </c>
      <c r="D41" s="58" t="s">
        <v>1148</v>
      </c>
      <c r="E41" s="141">
        <v>3.35</v>
      </c>
      <c r="F41" s="58"/>
      <c r="G41" s="134">
        <f t="shared" si="0"/>
        <v>2370.5200000000009</v>
      </c>
    </row>
    <row r="42" spans="1:7" ht="15" x14ac:dyDescent="0.25">
      <c r="A42" s="57">
        <v>43777</v>
      </c>
      <c r="B42" s="68">
        <v>43784</v>
      </c>
      <c r="C42" s="58" t="s">
        <v>1149</v>
      </c>
      <c r="D42" s="58" t="s">
        <v>1150</v>
      </c>
      <c r="E42" s="141">
        <v>28.39</v>
      </c>
      <c r="F42" s="58"/>
      <c r="G42" s="134">
        <f t="shared" si="0"/>
        <v>2342.130000000001</v>
      </c>
    </row>
    <row r="43" spans="1:7" ht="15" x14ac:dyDescent="0.25">
      <c r="A43" s="57">
        <v>43778</v>
      </c>
      <c r="B43" s="68">
        <v>43784</v>
      </c>
      <c r="C43" s="58" t="s">
        <v>107</v>
      </c>
      <c r="D43" s="58" t="s">
        <v>1151</v>
      </c>
      <c r="E43" s="141">
        <v>1.5</v>
      </c>
      <c r="F43" s="58"/>
      <c r="G43" s="134">
        <f t="shared" si="0"/>
        <v>2340.630000000001</v>
      </c>
    </row>
    <row r="44" spans="1:7" ht="15" x14ac:dyDescent="0.25">
      <c r="A44" s="57">
        <v>43778</v>
      </c>
      <c r="B44" s="68">
        <v>43784</v>
      </c>
      <c r="C44" s="58" t="s">
        <v>107</v>
      </c>
      <c r="D44" s="58" t="s">
        <v>1151</v>
      </c>
      <c r="E44" s="141">
        <v>1.5</v>
      </c>
      <c r="F44" s="58"/>
      <c r="G44" s="134">
        <f t="shared" si="0"/>
        <v>2339.130000000001</v>
      </c>
    </row>
    <row r="45" spans="1:7" ht="15" x14ac:dyDescent="0.25">
      <c r="A45" s="57">
        <v>43778</v>
      </c>
      <c r="B45" s="68">
        <v>43784</v>
      </c>
      <c r="C45" s="58" t="s">
        <v>107</v>
      </c>
      <c r="D45" s="58" t="s">
        <v>1151</v>
      </c>
      <c r="E45" s="141">
        <v>1</v>
      </c>
      <c r="F45" s="58"/>
      <c r="G45" s="134">
        <f t="shared" si="0"/>
        <v>2338.130000000001</v>
      </c>
    </row>
    <row r="46" spans="1:7" ht="15" x14ac:dyDescent="0.25">
      <c r="A46" s="57">
        <v>43778</v>
      </c>
      <c r="B46" s="68">
        <v>43784</v>
      </c>
      <c r="C46" s="58" t="s">
        <v>107</v>
      </c>
      <c r="D46" s="58" t="s">
        <v>1151</v>
      </c>
      <c r="E46" s="141">
        <v>1.65</v>
      </c>
      <c r="F46" s="58"/>
      <c r="G46" s="134">
        <f t="shared" si="0"/>
        <v>2336.4800000000009</v>
      </c>
    </row>
    <row r="47" spans="1:7" ht="15" x14ac:dyDescent="0.25">
      <c r="A47" s="57">
        <v>43778</v>
      </c>
      <c r="B47" s="68">
        <v>43784</v>
      </c>
      <c r="C47" s="58" t="s">
        <v>107</v>
      </c>
      <c r="D47" s="58" t="s">
        <v>1151</v>
      </c>
      <c r="E47" s="141">
        <v>1</v>
      </c>
      <c r="F47" s="58"/>
      <c r="G47" s="134">
        <f t="shared" si="0"/>
        <v>2335.4800000000009</v>
      </c>
    </row>
    <row r="48" spans="1:7" ht="15" x14ac:dyDescent="0.25">
      <c r="A48" s="57">
        <v>43778</v>
      </c>
      <c r="B48" s="68">
        <v>43784</v>
      </c>
      <c r="C48" s="58" t="s">
        <v>107</v>
      </c>
      <c r="D48" s="58" t="s">
        <v>1151</v>
      </c>
      <c r="E48" s="141">
        <v>1.7</v>
      </c>
      <c r="F48" s="58"/>
      <c r="G48" s="134">
        <f t="shared" si="0"/>
        <v>2333.7800000000011</v>
      </c>
    </row>
    <row r="49" spans="1:7" ht="15" x14ac:dyDescent="0.25">
      <c r="A49" s="57">
        <v>43778</v>
      </c>
      <c r="B49" s="68">
        <v>43784</v>
      </c>
      <c r="C49" s="58" t="s">
        <v>107</v>
      </c>
      <c r="D49" s="58" t="s">
        <v>1151</v>
      </c>
      <c r="E49" s="141">
        <v>1.6</v>
      </c>
      <c r="F49" s="58"/>
      <c r="G49" s="134">
        <f t="shared" si="0"/>
        <v>2332.1800000000012</v>
      </c>
    </row>
    <row r="50" spans="1:7" ht="15" x14ac:dyDescent="0.25">
      <c r="A50" s="57">
        <v>43777</v>
      </c>
      <c r="B50" s="57">
        <v>43777</v>
      </c>
      <c r="C50" s="58" t="s">
        <v>107</v>
      </c>
      <c r="D50" s="58" t="s">
        <v>1151</v>
      </c>
      <c r="E50" s="141">
        <v>1.7</v>
      </c>
      <c r="F50" s="58"/>
      <c r="G50" s="134">
        <f t="shared" si="0"/>
        <v>2330.4800000000014</v>
      </c>
    </row>
    <row r="51" spans="1:7" ht="15" x14ac:dyDescent="0.25">
      <c r="A51" s="57">
        <v>43777</v>
      </c>
      <c r="B51" s="57">
        <v>43777</v>
      </c>
      <c r="C51" s="58" t="s">
        <v>107</v>
      </c>
      <c r="D51" s="58" t="s">
        <v>1151</v>
      </c>
      <c r="E51" s="141">
        <v>0.4</v>
      </c>
      <c r="F51" s="58"/>
      <c r="G51" s="134">
        <f t="shared" si="0"/>
        <v>2330.0800000000013</v>
      </c>
    </row>
    <row r="52" spans="1:7" ht="15" x14ac:dyDescent="0.25">
      <c r="A52" s="57">
        <v>43779</v>
      </c>
      <c r="B52" s="57">
        <v>43784</v>
      </c>
      <c r="C52" s="58" t="s">
        <v>1153</v>
      </c>
      <c r="D52" s="58" t="s">
        <v>1154</v>
      </c>
      <c r="E52" s="141">
        <v>63</v>
      </c>
      <c r="F52" s="58"/>
      <c r="G52" s="134">
        <f t="shared" si="0"/>
        <v>2267.0800000000013</v>
      </c>
    </row>
    <row r="53" spans="1:7" ht="15" x14ac:dyDescent="0.25">
      <c r="A53" s="57">
        <v>43779</v>
      </c>
      <c r="B53" s="57">
        <v>43784</v>
      </c>
      <c r="C53" s="58" t="s">
        <v>1153</v>
      </c>
      <c r="D53" s="58" t="s">
        <v>1155</v>
      </c>
      <c r="E53" s="141">
        <v>37</v>
      </c>
      <c r="F53" s="58"/>
      <c r="G53" s="134">
        <f t="shared" si="0"/>
        <v>2230.0800000000013</v>
      </c>
    </row>
    <row r="54" spans="1:7" ht="15" x14ac:dyDescent="0.25">
      <c r="A54" s="57">
        <v>43780</v>
      </c>
      <c r="B54" s="57">
        <v>43784</v>
      </c>
      <c r="C54" s="58" t="s">
        <v>435</v>
      </c>
      <c r="D54" s="58" t="s">
        <v>729</v>
      </c>
      <c r="E54" s="141">
        <v>5.4</v>
      </c>
      <c r="F54" s="58"/>
      <c r="G54" s="134">
        <f t="shared" si="0"/>
        <v>2224.6800000000012</v>
      </c>
    </row>
    <row r="55" spans="1:7" ht="15" x14ac:dyDescent="0.25">
      <c r="A55" s="57">
        <v>43783</v>
      </c>
      <c r="B55" s="57">
        <v>43783</v>
      </c>
      <c r="C55" s="58" t="s">
        <v>1013</v>
      </c>
      <c r="D55" s="58" t="s">
        <v>1156</v>
      </c>
      <c r="E55" s="141">
        <v>1.95</v>
      </c>
      <c r="F55" s="58"/>
      <c r="G55" s="134">
        <f t="shared" si="0"/>
        <v>2222.7300000000014</v>
      </c>
    </row>
    <row r="56" spans="1:7" ht="15" x14ac:dyDescent="0.25">
      <c r="A56" s="57">
        <v>43783</v>
      </c>
      <c r="B56" s="57">
        <v>43783</v>
      </c>
      <c r="C56" s="58" t="s">
        <v>51</v>
      </c>
      <c r="D56" s="58" t="s">
        <v>1157</v>
      </c>
      <c r="E56" s="141">
        <v>14.7</v>
      </c>
      <c r="F56" s="58"/>
      <c r="G56" s="134">
        <f t="shared" si="0"/>
        <v>2208.0300000000016</v>
      </c>
    </row>
    <row r="57" spans="1:7" ht="15" x14ac:dyDescent="0.25">
      <c r="A57" s="57">
        <v>43784</v>
      </c>
      <c r="B57" s="57">
        <v>43784</v>
      </c>
      <c r="C57" s="58" t="s">
        <v>435</v>
      </c>
      <c r="D57" s="58" t="s">
        <v>729</v>
      </c>
      <c r="E57" s="141">
        <v>7.05</v>
      </c>
      <c r="F57" s="58"/>
      <c r="G57" s="134">
        <f t="shared" si="0"/>
        <v>2200.9800000000014</v>
      </c>
    </row>
    <row r="58" spans="1:7" ht="15" x14ac:dyDescent="0.25">
      <c r="A58" s="57">
        <v>43782</v>
      </c>
      <c r="B58" s="57">
        <v>43784</v>
      </c>
      <c r="C58" s="58" t="s">
        <v>435</v>
      </c>
      <c r="D58" s="58" t="s">
        <v>729</v>
      </c>
      <c r="E58" s="141">
        <v>7.4</v>
      </c>
      <c r="F58" s="58"/>
      <c r="G58" s="134">
        <f t="shared" si="0"/>
        <v>2193.5800000000013</v>
      </c>
    </row>
    <row r="59" spans="1:7" ht="15" x14ac:dyDescent="0.25">
      <c r="A59" s="57">
        <v>43784</v>
      </c>
      <c r="B59" s="57">
        <v>43784</v>
      </c>
      <c r="C59" s="58" t="s">
        <v>556</v>
      </c>
      <c r="D59" s="58" t="s">
        <v>1158</v>
      </c>
      <c r="E59" s="141">
        <v>7.65</v>
      </c>
      <c r="F59" s="58"/>
      <c r="G59" s="134">
        <f t="shared" si="0"/>
        <v>2185.9300000000012</v>
      </c>
    </row>
    <row r="60" spans="1:7" ht="15" x14ac:dyDescent="0.25">
      <c r="A60" s="57">
        <v>43784</v>
      </c>
      <c r="B60" s="57">
        <v>43784</v>
      </c>
      <c r="C60" s="58" t="s">
        <v>169</v>
      </c>
      <c r="D60" s="58" t="s">
        <v>1159</v>
      </c>
      <c r="E60" s="141">
        <v>3.15</v>
      </c>
      <c r="F60" s="58"/>
      <c r="G60" s="134">
        <f t="shared" si="0"/>
        <v>2182.7800000000011</v>
      </c>
    </row>
    <row r="61" spans="1:7" ht="15" x14ac:dyDescent="0.25">
      <c r="A61" s="57">
        <v>43784</v>
      </c>
      <c r="B61" s="57">
        <v>43784</v>
      </c>
      <c r="C61" s="58" t="s">
        <v>130</v>
      </c>
      <c r="D61" s="58" t="s">
        <v>1160</v>
      </c>
      <c r="E61" s="141">
        <v>6.2</v>
      </c>
      <c r="F61" s="58"/>
      <c r="G61" s="134">
        <f t="shared" si="0"/>
        <v>2176.5800000000013</v>
      </c>
    </row>
    <row r="62" spans="1:7" ht="15" x14ac:dyDescent="0.25">
      <c r="A62" s="57">
        <v>43784</v>
      </c>
      <c r="B62" s="57">
        <v>43784</v>
      </c>
      <c r="C62" s="58" t="s">
        <v>130</v>
      </c>
      <c r="D62" s="58" t="s">
        <v>18</v>
      </c>
      <c r="E62" s="141">
        <v>1.75</v>
      </c>
      <c r="F62" s="58"/>
      <c r="G62" s="134">
        <f t="shared" si="0"/>
        <v>2174.8300000000013</v>
      </c>
    </row>
    <row r="63" spans="1:7" ht="15" x14ac:dyDescent="0.25">
      <c r="A63" s="57">
        <v>43782</v>
      </c>
      <c r="B63" s="57">
        <v>43784</v>
      </c>
      <c r="C63" s="58" t="s">
        <v>1161</v>
      </c>
      <c r="D63" s="58" t="s">
        <v>1162</v>
      </c>
      <c r="E63" s="141">
        <v>1</v>
      </c>
      <c r="F63" s="58"/>
      <c r="G63" s="134">
        <f t="shared" si="0"/>
        <v>2173.8300000000013</v>
      </c>
    </row>
    <row r="64" spans="1:7" ht="15" x14ac:dyDescent="0.25">
      <c r="A64" s="57">
        <v>43786</v>
      </c>
      <c r="B64" s="57">
        <v>43786</v>
      </c>
      <c r="C64" s="58" t="s">
        <v>130</v>
      </c>
      <c r="D64" s="58" t="s">
        <v>1163</v>
      </c>
      <c r="E64" s="141">
        <v>2.4</v>
      </c>
      <c r="F64" s="58"/>
      <c r="G64" s="134">
        <f t="shared" si="0"/>
        <v>2171.4300000000012</v>
      </c>
    </row>
    <row r="65" spans="1:7" ht="15" x14ac:dyDescent="0.25">
      <c r="A65" s="57">
        <v>43786</v>
      </c>
      <c r="B65" s="57">
        <v>43786</v>
      </c>
      <c r="C65" s="58" t="s">
        <v>79</v>
      </c>
      <c r="D65" s="58" t="s">
        <v>1164</v>
      </c>
      <c r="E65" s="141">
        <v>5.65</v>
      </c>
      <c r="F65" s="58"/>
      <c r="G65" s="134">
        <f t="shared" si="0"/>
        <v>2165.7800000000011</v>
      </c>
    </row>
    <row r="66" spans="1:7" ht="15" x14ac:dyDescent="0.25">
      <c r="A66" s="57">
        <v>43778</v>
      </c>
      <c r="B66" s="57">
        <v>43778</v>
      </c>
      <c r="C66" s="58" t="s">
        <v>130</v>
      </c>
      <c r="D66" s="58" t="s">
        <v>1165</v>
      </c>
      <c r="E66" s="141">
        <v>3.2</v>
      </c>
      <c r="F66" s="58"/>
      <c r="G66" s="134">
        <f t="shared" si="0"/>
        <v>2162.5800000000013</v>
      </c>
    </row>
    <row r="67" spans="1:7" ht="15" x14ac:dyDescent="0.25">
      <c r="A67" s="57">
        <v>43785</v>
      </c>
      <c r="B67" s="57">
        <v>43786</v>
      </c>
      <c r="C67" s="58" t="s">
        <v>1013</v>
      </c>
      <c r="D67" s="58" t="s">
        <v>1166</v>
      </c>
      <c r="E67" s="141">
        <v>5.7</v>
      </c>
      <c r="F67" s="58"/>
      <c r="G67" s="134">
        <f t="shared" si="0"/>
        <v>2156.8800000000015</v>
      </c>
    </row>
    <row r="68" spans="1:7" ht="15" x14ac:dyDescent="0.25">
      <c r="A68" s="57">
        <v>43784</v>
      </c>
      <c r="B68" s="57">
        <v>43786</v>
      </c>
      <c r="C68" s="58" t="s">
        <v>107</v>
      </c>
      <c r="D68" s="58" t="s">
        <v>1167</v>
      </c>
      <c r="E68" s="141">
        <v>1.5</v>
      </c>
      <c r="F68" s="58"/>
      <c r="G68" s="134">
        <f t="shared" si="0"/>
        <v>2155.3800000000015</v>
      </c>
    </row>
    <row r="69" spans="1:7" ht="15" x14ac:dyDescent="0.25">
      <c r="A69" s="57">
        <v>43785</v>
      </c>
      <c r="B69" s="57">
        <v>43786</v>
      </c>
      <c r="C69" s="58" t="s">
        <v>72</v>
      </c>
      <c r="D69" s="58" t="s">
        <v>1168</v>
      </c>
      <c r="E69" s="141">
        <v>3.1</v>
      </c>
      <c r="F69" s="58"/>
      <c r="G69" s="134">
        <f t="shared" si="0"/>
        <v>2152.2800000000016</v>
      </c>
    </row>
    <row r="70" spans="1:7" ht="15" x14ac:dyDescent="0.25">
      <c r="A70" s="57">
        <v>43785</v>
      </c>
      <c r="B70" s="57">
        <v>43786</v>
      </c>
      <c r="C70" s="58" t="s">
        <v>58</v>
      </c>
      <c r="D70" s="58" t="s">
        <v>1169</v>
      </c>
      <c r="E70" s="141">
        <v>1.95</v>
      </c>
      <c r="F70" s="58"/>
      <c r="G70" s="134">
        <f t="shared" si="0"/>
        <v>2150.3300000000017</v>
      </c>
    </row>
    <row r="71" spans="1:7" ht="15" x14ac:dyDescent="0.25">
      <c r="A71" s="57">
        <v>43785</v>
      </c>
      <c r="B71" s="57">
        <v>43788</v>
      </c>
      <c r="C71" s="58" t="s">
        <v>130</v>
      </c>
      <c r="D71" s="58" t="s">
        <v>1170</v>
      </c>
      <c r="E71" s="141">
        <v>3.95</v>
      </c>
      <c r="F71" s="58"/>
      <c r="G71" s="134">
        <f t="shared" si="0"/>
        <v>2146.3800000000019</v>
      </c>
    </row>
    <row r="72" spans="1:7" ht="15" x14ac:dyDescent="0.25">
      <c r="A72" s="57">
        <v>43783</v>
      </c>
      <c r="B72" s="57">
        <v>43786</v>
      </c>
      <c r="C72" s="58" t="s">
        <v>1121</v>
      </c>
      <c r="D72" s="58" t="s">
        <v>1171</v>
      </c>
      <c r="E72" s="141">
        <v>6.2</v>
      </c>
      <c r="F72" s="58"/>
      <c r="G72" s="134">
        <f t="shared" si="0"/>
        <v>2140.1800000000021</v>
      </c>
    </row>
    <row r="73" spans="1:7" ht="15" x14ac:dyDescent="0.25">
      <c r="A73" s="57">
        <v>43783</v>
      </c>
      <c r="B73" s="57">
        <v>43786</v>
      </c>
      <c r="C73" s="58" t="s">
        <v>1121</v>
      </c>
      <c r="D73" s="58" t="s">
        <v>1171</v>
      </c>
      <c r="E73" s="141">
        <v>0.45</v>
      </c>
      <c r="F73" s="58"/>
      <c r="G73" s="134">
        <f t="shared" si="0"/>
        <v>2139.7300000000023</v>
      </c>
    </row>
    <row r="74" spans="1:7" ht="15" x14ac:dyDescent="0.25">
      <c r="A74" s="57">
        <v>43783</v>
      </c>
      <c r="B74" s="57">
        <v>43786</v>
      </c>
      <c r="C74" s="58" t="s">
        <v>1172</v>
      </c>
      <c r="D74" s="58" t="s">
        <v>1171</v>
      </c>
      <c r="E74" s="141">
        <v>2.5</v>
      </c>
      <c r="F74" s="58"/>
      <c r="G74" s="134">
        <f>G73-E74</f>
        <v>2137.2300000000023</v>
      </c>
    </row>
    <row r="75" spans="1:7" ht="15" x14ac:dyDescent="0.25">
      <c r="A75" s="57">
        <v>43755</v>
      </c>
      <c r="B75" s="57">
        <v>43787</v>
      </c>
      <c r="C75" s="58" t="s">
        <v>130</v>
      </c>
      <c r="D75" s="58" t="s">
        <v>1173</v>
      </c>
      <c r="E75" s="141">
        <v>5.75</v>
      </c>
      <c r="F75" s="58"/>
      <c r="G75" s="134">
        <f>G74-E75</f>
        <v>2131.4800000000023</v>
      </c>
    </row>
    <row r="76" spans="1:7" ht="15" x14ac:dyDescent="0.25">
      <c r="A76" s="57">
        <v>43787</v>
      </c>
      <c r="B76" s="57">
        <v>43787</v>
      </c>
      <c r="C76" s="58" t="s">
        <v>130</v>
      </c>
      <c r="D76" s="58" t="s">
        <v>1174</v>
      </c>
      <c r="E76" s="141">
        <v>3.55</v>
      </c>
      <c r="F76" s="58"/>
      <c r="G76" s="134">
        <f t="shared" ref="G76:G227" si="1">G75-E76</f>
        <v>2127.9300000000021</v>
      </c>
    </row>
    <row r="77" spans="1:7" ht="15" x14ac:dyDescent="0.25">
      <c r="A77" s="57">
        <v>43783</v>
      </c>
      <c r="B77" s="57">
        <v>43787</v>
      </c>
      <c r="C77" s="58" t="s">
        <v>607</v>
      </c>
      <c r="D77" s="58" t="s">
        <v>1175</v>
      </c>
      <c r="E77" s="141">
        <v>3.5</v>
      </c>
      <c r="F77" s="58"/>
      <c r="G77" s="134">
        <f t="shared" si="1"/>
        <v>2124.4300000000021</v>
      </c>
    </row>
    <row r="78" spans="1:7" ht="15" x14ac:dyDescent="0.25">
      <c r="A78" s="57">
        <v>43787</v>
      </c>
      <c r="B78" s="57">
        <v>43787</v>
      </c>
      <c r="C78" s="58" t="s">
        <v>107</v>
      </c>
      <c r="D78" s="58" t="s">
        <v>1176</v>
      </c>
      <c r="E78" s="141">
        <v>1.5</v>
      </c>
      <c r="F78" s="58"/>
      <c r="G78" s="134">
        <f t="shared" si="1"/>
        <v>2122.9300000000021</v>
      </c>
    </row>
    <row r="79" spans="1:7" ht="15" x14ac:dyDescent="0.25">
      <c r="A79" s="57">
        <v>43782</v>
      </c>
      <c r="B79" s="57">
        <v>43788</v>
      </c>
      <c r="C79" s="58" t="s">
        <v>767</v>
      </c>
      <c r="D79" s="58" t="s">
        <v>1181</v>
      </c>
      <c r="E79" s="141">
        <v>3.35</v>
      </c>
      <c r="F79" s="58"/>
      <c r="G79" s="134">
        <f t="shared" si="1"/>
        <v>2119.5800000000022</v>
      </c>
    </row>
    <row r="80" spans="1:7" ht="15" x14ac:dyDescent="0.25">
      <c r="A80" s="57">
        <v>43788</v>
      </c>
      <c r="B80" s="57">
        <v>43788</v>
      </c>
      <c r="C80" s="58" t="s">
        <v>521</v>
      </c>
      <c r="D80" s="58" t="s">
        <v>1182</v>
      </c>
      <c r="E80" s="141">
        <v>4.9000000000000004</v>
      </c>
      <c r="F80" s="58"/>
      <c r="G80" s="134">
        <f t="shared" si="1"/>
        <v>2114.6800000000021</v>
      </c>
    </row>
    <row r="81" spans="1:7" ht="15" x14ac:dyDescent="0.25">
      <c r="A81" s="57">
        <v>43788</v>
      </c>
      <c r="B81" s="57">
        <v>43788</v>
      </c>
      <c r="C81" s="58" t="s">
        <v>107</v>
      </c>
      <c r="D81" s="58" t="s">
        <v>1183</v>
      </c>
      <c r="E81" s="141">
        <v>3.3</v>
      </c>
      <c r="F81" s="58"/>
      <c r="G81" s="134">
        <f t="shared" si="1"/>
        <v>2111.3800000000019</v>
      </c>
    </row>
    <row r="82" spans="1:7" ht="15" x14ac:dyDescent="0.25">
      <c r="A82" s="57">
        <v>43788</v>
      </c>
      <c r="B82" s="57">
        <v>43788</v>
      </c>
      <c r="C82" s="58" t="s">
        <v>435</v>
      </c>
      <c r="D82" s="58" t="s">
        <v>729</v>
      </c>
      <c r="E82" s="153">
        <v>4.45</v>
      </c>
      <c r="F82" s="58"/>
      <c r="G82" s="134">
        <f t="shared" si="1"/>
        <v>2106.9300000000021</v>
      </c>
    </row>
    <row r="83" spans="1:7" ht="15" x14ac:dyDescent="0.25">
      <c r="A83" s="57">
        <v>43788</v>
      </c>
      <c r="B83" s="57">
        <v>43788</v>
      </c>
      <c r="C83" s="58" t="s">
        <v>107</v>
      </c>
      <c r="D83" s="58" t="s">
        <v>1184</v>
      </c>
      <c r="E83" s="141">
        <v>2.1</v>
      </c>
      <c r="F83" s="58"/>
      <c r="G83" s="134">
        <f t="shared" si="1"/>
        <v>2104.8300000000022</v>
      </c>
    </row>
    <row r="84" spans="1:7" ht="15" x14ac:dyDescent="0.25">
      <c r="A84" s="57">
        <v>43788</v>
      </c>
      <c r="B84" s="57">
        <v>43788</v>
      </c>
      <c r="C84" s="58" t="s">
        <v>107</v>
      </c>
      <c r="D84" s="58" t="s">
        <v>1184</v>
      </c>
      <c r="E84" s="141">
        <v>2.1</v>
      </c>
      <c r="F84" s="58"/>
      <c r="G84" s="134">
        <f t="shared" si="1"/>
        <v>2102.7300000000023</v>
      </c>
    </row>
    <row r="85" spans="1:7" ht="15" x14ac:dyDescent="0.25">
      <c r="A85" s="57">
        <v>43787</v>
      </c>
      <c r="B85" s="57">
        <v>43788</v>
      </c>
      <c r="C85" s="58" t="s">
        <v>56</v>
      </c>
      <c r="D85" s="58" t="s">
        <v>729</v>
      </c>
      <c r="E85" s="141">
        <v>6.1</v>
      </c>
      <c r="F85" s="58"/>
      <c r="G85" s="134">
        <f t="shared" si="1"/>
        <v>2096.6300000000024</v>
      </c>
    </row>
    <row r="86" spans="1:7" ht="15" x14ac:dyDescent="0.25">
      <c r="A86" s="57">
        <v>43788</v>
      </c>
      <c r="B86" s="57">
        <v>43788</v>
      </c>
      <c r="C86" s="58" t="s">
        <v>169</v>
      </c>
      <c r="D86" s="58" t="s">
        <v>1185</v>
      </c>
      <c r="E86" s="141">
        <v>4.3</v>
      </c>
      <c r="F86" s="58"/>
      <c r="G86" s="134">
        <f t="shared" si="1"/>
        <v>2092.3300000000022</v>
      </c>
    </row>
    <row r="87" spans="1:7" ht="15" x14ac:dyDescent="0.25">
      <c r="A87" s="57">
        <v>43787</v>
      </c>
      <c r="B87" s="57">
        <v>43787</v>
      </c>
      <c r="C87" s="58" t="s">
        <v>130</v>
      </c>
      <c r="D87" s="58" t="s">
        <v>1186</v>
      </c>
      <c r="E87" s="141">
        <v>3.95</v>
      </c>
      <c r="F87" s="58"/>
      <c r="G87" s="134">
        <f t="shared" si="1"/>
        <v>2088.3800000000024</v>
      </c>
    </row>
    <row r="88" spans="1:7" ht="15" x14ac:dyDescent="0.25">
      <c r="A88" s="57">
        <v>43784</v>
      </c>
      <c r="B88" s="57">
        <v>43784</v>
      </c>
      <c r="C88" s="58" t="s">
        <v>130</v>
      </c>
      <c r="D88" s="58" t="s">
        <v>1187</v>
      </c>
      <c r="E88" s="141">
        <v>3.35</v>
      </c>
      <c r="F88" s="58"/>
      <c r="G88" s="134">
        <f t="shared" si="1"/>
        <v>2085.0300000000025</v>
      </c>
    </row>
    <row r="89" spans="1:7" ht="15" x14ac:dyDescent="0.25">
      <c r="A89" s="57">
        <v>43788</v>
      </c>
      <c r="B89" s="57">
        <v>43788</v>
      </c>
      <c r="C89" s="58" t="s">
        <v>130</v>
      </c>
      <c r="D89" s="58" t="s">
        <v>7</v>
      </c>
      <c r="E89" s="141">
        <v>7.05</v>
      </c>
      <c r="F89" s="58"/>
      <c r="G89" s="134">
        <f t="shared" si="1"/>
        <v>2077.9800000000023</v>
      </c>
    </row>
    <row r="90" spans="1:7" ht="15" x14ac:dyDescent="0.25">
      <c r="A90" s="57">
        <v>43788</v>
      </c>
      <c r="B90" s="57">
        <v>43788</v>
      </c>
      <c r="C90" s="58" t="s">
        <v>130</v>
      </c>
      <c r="D90" s="58" t="s">
        <v>7</v>
      </c>
      <c r="E90" s="141">
        <v>12.35</v>
      </c>
      <c r="F90" s="58"/>
      <c r="G90" s="134">
        <f t="shared" si="1"/>
        <v>2065.6300000000024</v>
      </c>
    </row>
    <row r="91" spans="1:7" ht="15" x14ac:dyDescent="0.25">
      <c r="A91" s="57">
        <v>43788</v>
      </c>
      <c r="B91" s="57">
        <v>43788</v>
      </c>
      <c r="C91" s="58" t="s">
        <v>60</v>
      </c>
      <c r="D91" s="58" t="s">
        <v>1188</v>
      </c>
      <c r="E91" s="141">
        <v>10.85</v>
      </c>
      <c r="F91" s="58"/>
      <c r="G91" s="134">
        <f t="shared" si="1"/>
        <v>2054.7800000000025</v>
      </c>
    </row>
    <row r="92" spans="1:7" ht="15" x14ac:dyDescent="0.25">
      <c r="A92" s="57">
        <v>43788</v>
      </c>
      <c r="B92" s="57">
        <v>43788</v>
      </c>
      <c r="C92" s="58" t="s">
        <v>60</v>
      </c>
      <c r="D92" s="58" t="s">
        <v>1188</v>
      </c>
      <c r="E92" s="141">
        <v>10.85</v>
      </c>
      <c r="F92" s="58"/>
      <c r="G92" s="134">
        <f t="shared" si="1"/>
        <v>2043.9300000000026</v>
      </c>
    </row>
    <row r="93" spans="1:7" ht="15" x14ac:dyDescent="0.25">
      <c r="A93" s="57">
        <v>43788</v>
      </c>
      <c r="B93" s="57">
        <v>43788</v>
      </c>
      <c r="C93" s="58" t="s">
        <v>364</v>
      </c>
      <c r="D93" s="58" t="s">
        <v>1188</v>
      </c>
      <c r="E93" s="141">
        <v>20</v>
      </c>
      <c r="F93" s="58"/>
      <c r="G93" s="134">
        <f t="shared" si="1"/>
        <v>2023.9300000000026</v>
      </c>
    </row>
    <row r="94" spans="1:7" ht="15" x14ac:dyDescent="0.25">
      <c r="A94" s="57">
        <v>43788</v>
      </c>
      <c r="B94" s="57">
        <v>43788</v>
      </c>
      <c r="C94" s="58" t="s">
        <v>28</v>
      </c>
      <c r="D94" s="58" t="s">
        <v>1189</v>
      </c>
      <c r="E94" s="141">
        <v>3.55</v>
      </c>
      <c r="F94" s="58"/>
      <c r="G94" s="134">
        <f t="shared" si="1"/>
        <v>2020.3800000000026</v>
      </c>
    </row>
    <row r="95" spans="1:7" ht="15" x14ac:dyDescent="0.25">
      <c r="A95" s="57">
        <v>43788</v>
      </c>
      <c r="B95" s="57">
        <v>43788</v>
      </c>
      <c r="C95" s="58" t="s">
        <v>1190</v>
      </c>
      <c r="D95" s="58" t="s">
        <v>1191</v>
      </c>
      <c r="E95" s="141">
        <v>5.7</v>
      </c>
      <c r="F95" s="58"/>
      <c r="G95" s="134">
        <f t="shared" si="1"/>
        <v>2014.6800000000026</v>
      </c>
    </row>
    <row r="96" spans="1:7" ht="15" x14ac:dyDescent="0.25">
      <c r="A96" s="57">
        <v>43782</v>
      </c>
      <c r="B96" s="57">
        <v>43788</v>
      </c>
      <c r="C96" s="58" t="s">
        <v>130</v>
      </c>
      <c r="D96" s="58" t="s">
        <v>1197</v>
      </c>
      <c r="E96" s="141">
        <v>3.45</v>
      </c>
      <c r="F96" s="58"/>
      <c r="G96" s="134">
        <f t="shared" si="1"/>
        <v>2011.2300000000025</v>
      </c>
    </row>
    <row r="97" spans="1:7" ht="15" x14ac:dyDescent="0.25">
      <c r="A97" s="57">
        <v>43789</v>
      </c>
      <c r="B97" s="57">
        <v>43789</v>
      </c>
      <c r="C97" s="58" t="s">
        <v>679</v>
      </c>
      <c r="D97" s="58" t="s">
        <v>1192</v>
      </c>
      <c r="E97" s="141">
        <v>3.35</v>
      </c>
      <c r="F97" s="58"/>
      <c r="G97" s="134">
        <f t="shared" si="1"/>
        <v>2007.8800000000026</v>
      </c>
    </row>
    <row r="98" spans="1:7" ht="15" x14ac:dyDescent="0.25">
      <c r="A98" s="57">
        <v>43790</v>
      </c>
      <c r="B98" s="57">
        <v>43790</v>
      </c>
      <c r="C98" s="58" t="s">
        <v>1193</v>
      </c>
      <c r="D98" s="58" t="s">
        <v>1192</v>
      </c>
      <c r="E98" s="141">
        <v>3.95</v>
      </c>
      <c r="F98" s="58"/>
      <c r="G98" s="134">
        <f t="shared" si="1"/>
        <v>2003.9300000000026</v>
      </c>
    </row>
    <row r="99" spans="1:7" ht="15" x14ac:dyDescent="0.25">
      <c r="A99" s="57">
        <v>43789</v>
      </c>
      <c r="B99" s="57">
        <v>43790</v>
      </c>
      <c r="C99" s="58" t="s">
        <v>1194</v>
      </c>
      <c r="D99" s="58" t="s">
        <v>1195</v>
      </c>
      <c r="E99" s="141">
        <v>2.0499999999999998</v>
      </c>
      <c r="F99" s="58"/>
      <c r="G99" s="134">
        <f t="shared" si="1"/>
        <v>2001.8800000000026</v>
      </c>
    </row>
    <row r="100" spans="1:7" ht="15" x14ac:dyDescent="0.25">
      <c r="A100" s="129">
        <v>43790</v>
      </c>
      <c r="B100" s="130">
        <v>43790</v>
      </c>
      <c r="C100" s="58" t="s">
        <v>1196</v>
      </c>
      <c r="D100" s="58" t="s">
        <v>67</v>
      </c>
      <c r="E100" s="141">
        <v>3.15</v>
      </c>
      <c r="F100" s="131"/>
      <c r="G100" s="134">
        <f t="shared" si="1"/>
        <v>1998.7300000000025</v>
      </c>
    </row>
    <row r="101" spans="1:7" ht="15" x14ac:dyDescent="0.25">
      <c r="A101" s="129">
        <v>43790</v>
      </c>
      <c r="B101" s="130">
        <v>43790</v>
      </c>
      <c r="C101" s="58" t="s">
        <v>1198</v>
      </c>
      <c r="D101" s="58" t="s">
        <v>1199</v>
      </c>
      <c r="E101" s="141">
        <v>5.15</v>
      </c>
      <c r="F101" s="131"/>
      <c r="G101" s="134">
        <f t="shared" si="1"/>
        <v>1993.5800000000024</v>
      </c>
    </row>
    <row r="102" spans="1:7" ht="15" x14ac:dyDescent="0.25">
      <c r="A102" s="129">
        <v>43790</v>
      </c>
      <c r="B102" s="130">
        <v>43790</v>
      </c>
      <c r="C102" s="58" t="s">
        <v>169</v>
      </c>
      <c r="D102" s="58" t="s">
        <v>1200</v>
      </c>
      <c r="E102" s="141">
        <v>2</v>
      </c>
      <c r="F102" s="131"/>
      <c r="G102" s="134">
        <f t="shared" si="1"/>
        <v>1991.5800000000024</v>
      </c>
    </row>
    <row r="103" spans="1:7" ht="15" x14ac:dyDescent="0.25">
      <c r="A103" s="129">
        <v>43789</v>
      </c>
      <c r="B103" s="130">
        <v>43789</v>
      </c>
      <c r="C103" s="58" t="s">
        <v>849</v>
      </c>
      <c r="D103" s="58" t="s">
        <v>1201</v>
      </c>
      <c r="E103" s="141">
        <v>5.3</v>
      </c>
      <c r="F103" s="131"/>
      <c r="G103" s="134">
        <f t="shared" si="1"/>
        <v>1986.2800000000025</v>
      </c>
    </row>
    <row r="104" spans="1:7" ht="15" x14ac:dyDescent="0.25">
      <c r="A104" s="129">
        <v>43790</v>
      </c>
      <c r="B104" s="130">
        <v>43790</v>
      </c>
      <c r="C104" s="58" t="s">
        <v>1202</v>
      </c>
      <c r="D104" s="58" t="s">
        <v>1203</v>
      </c>
      <c r="E104" s="141">
        <v>2.1</v>
      </c>
      <c r="F104" s="131"/>
      <c r="G104" s="134">
        <f t="shared" si="1"/>
        <v>1984.1800000000026</v>
      </c>
    </row>
    <row r="105" spans="1:7" ht="15" x14ac:dyDescent="0.25">
      <c r="A105" s="129">
        <v>43778</v>
      </c>
      <c r="B105" s="130">
        <v>43778</v>
      </c>
      <c r="C105" s="58" t="s">
        <v>98</v>
      </c>
      <c r="D105" s="58" t="s">
        <v>1136</v>
      </c>
      <c r="E105" s="141">
        <v>2</v>
      </c>
      <c r="F105" s="131"/>
      <c r="G105" s="134">
        <f t="shared" si="1"/>
        <v>1982.1800000000026</v>
      </c>
    </row>
    <row r="106" spans="1:7" ht="15" x14ac:dyDescent="0.25">
      <c r="A106" s="129">
        <v>43778</v>
      </c>
      <c r="B106" s="130">
        <v>43778</v>
      </c>
      <c r="C106" s="58" t="s">
        <v>130</v>
      </c>
      <c r="D106" s="58" t="s">
        <v>1136</v>
      </c>
      <c r="E106" s="141">
        <v>1.75</v>
      </c>
      <c r="F106" s="131"/>
      <c r="G106" s="134">
        <f t="shared" si="1"/>
        <v>1980.4300000000026</v>
      </c>
    </row>
    <row r="107" spans="1:7" ht="15" x14ac:dyDescent="0.25">
      <c r="A107" s="129">
        <v>43794</v>
      </c>
      <c r="B107" s="130">
        <v>43794</v>
      </c>
      <c r="C107" s="58" t="s">
        <v>107</v>
      </c>
      <c r="D107" s="58" t="s">
        <v>729</v>
      </c>
      <c r="E107" s="141">
        <v>1</v>
      </c>
      <c r="F107" s="131"/>
      <c r="G107" s="134">
        <f t="shared" si="1"/>
        <v>1979.4300000000026</v>
      </c>
    </row>
    <row r="108" spans="1:7" ht="15" x14ac:dyDescent="0.25">
      <c r="A108" s="129">
        <v>43791</v>
      </c>
      <c r="B108" s="130">
        <v>43791</v>
      </c>
      <c r="C108" s="58" t="s">
        <v>130</v>
      </c>
      <c r="D108" s="58" t="s">
        <v>1204</v>
      </c>
      <c r="E108" s="141">
        <v>5.9</v>
      </c>
      <c r="F108" s="131"/>
      <c r="G108" s="134">
        <f t="shared" si="1"/>
        <v>1973.5300000000025</v>
      </c>
    </row>
    <row r="109" spans="1:7" ht="15" x14ac:dyDescent="0.25">
      <c r="A109" s="129">
        <v>43791</v>
      </c>
      <c r="B109" s="130">
        <v>43791</v>
      </c>
      <c r="C109" s="58" t="s">
        <v>444</v>
      </c>
      <c r="D109" s="58" t="s">
        <v>1205</v>
      </c>
      <c r="E109" s="141">
        <v>1.05</v>
      </c>
      <c r="F109" s="131"/>
      <c r="G109" s="134">
        <f t="shared" si="1"/>
        <v>1972.4800000000025</v>
      </c>
    </row>
    <row r="110" spans="1:7" ht="15" x14ac:dyDescent="0.25">
      <c r="A110" s="129">
        <v>43790</v>
      </c>
      <c r="B110" s="130">
        <v>43791</v>
      </c>
      <c r="C110" s="58" t="s">
        <v>127</v>
      </c>
      <c r="D110" s="58" t="s">
        <v>1206</v>
      </c>
      <c r="E110" s="141">
        <v>12.1</v>
      </c>
      <c r="F110" s="131"/>
      <c r="G110" s="134">
        <f t="shared" si="1"/>
        <v>1960.3800000000026</v>
      </c>
    </row>
    <row r="111" spans="1:7" ht="15" x14ac:dyDescent="0.25">
      <c r="A111" s="129">
        <v>43791</v>
      </c>
      <c r="B111" s="130">
        <v>43791</v>
      </c>
      <c r="C111" s="58" t="s">
        <v>130</v>
      </c>
      <c r="D111" s="58" t="s">
        <v>422</v>
      </c>
      <c r="E111" s="141">
        <v>3.4</v>
      </c>
      <c r="F111" s="131"/>
      <c r="G111" s="134">
        <f t="shared" si="1"/>
        <v>1956.9800000000025</v>
      </c>
    </row>
    <row r="112" spans="1:7" ht="15" x14ac:dyDescent="0.25">
      <c r="A112" s="129">
        <v>43790</v>
      </c>
      <c r="B112" s="130">
        <v>43486</v>
      </c>
      <c r="C112" s="58" t="s">
        <v>1207</v>
      </c>
      <c r="D112" s="58" t="s">
        <v>1208</v>
      </c>
      <c r="E112" s="141">
        <v>1.5</v>
      </c>
      <c r="F112" s="131"/>
      <c r="G112" s="134">
        <f t="shared" si="1"/>
        <v>1955.4800000000025</v>
      </c>
    </row>
    <row r="113" spans="1:7" ht="15" x14ac:dyDescent="0.25">
      <c r="A113" s="129">
        <v>43791</v>
      </c>
      <c r="B113" s="130">
        <v>43791</v>
      </c>
      <c r="C113" s="58" t="s">
        <v>1207</v>
      </c>
      <c r="D113" s="58" t="s">
        <v>1208</v>
      </c>
      <c r="E113" s="141">
        <v>1.5</v>
      </c>
      <c r="F113" s="131"/>
      <c r="G113" s="134">
        <f t="shared" si="1"/>
        <v>1953.9800000000025</v>
      </c>
    </row>
    <row r="114" spans="1:7" ht="15" x14ac:dyDescent="0.25">
      <c r="A114" s="129">
        <v>43778</v>
      </c>
      <c r="B114" s="130">
        <v>43778</v>
      </c>
      <c r="C114" s="58" t="s">
        <v>1209</v>
      </c>
      <c r="D114" s="58" t="s">
        <v>1210</v>
      </c>
      <c r="E114" s="141">
        <v>17.5</v>
      </c>
      <c r="F114" s="131"/>
      <c r="G114" s="134">
        <f t="shared" si="1"/>
        <v>1936.4800000000025</v>
      </c>
    </row>
    <row r="115" spans="1:7" ht="15" x14ac:dyDescent="0.25">
      <c r="A115" s="129">
        <v>43791</v>
      </c>
      <c r="B115" s="130">
        <v>43791</v>
      </c>
      <c r="C115" s="58" t="s">
        <v>1211</v>
      </c>
      <c r="D115" s="58" t="s">
        <v>1212</v>
      </c>
      <c r="E115" s="141">
        <v>18.8</v>
      </c>
      <c r="F115" s="131"/>
      <c r="G115" s="134">
        <f t="shared" si="1"/>
        <v>1917.6800000000026</v>
      </c>
    </row>
    <row r="116" spans="1:7" ht="15" x14ac:dyDescent="0.25">
      <c r="A116" s="129">
        <v>43791</v>
      </c>
      <c r="B116" s="130">
        <v>43791</v>
      </c>
      <c r="C116" s="58" t="s">
        <v>72</v>
      </c>
      <c r="D116" s="58" t="s">
        <v>1213</v>
      </c>
      <c r="E116" s="141">
        <v>1.45</v>
      </c>
      <c r="F116" s="131"/>
      <c r="G116" s="134">
        <f t="shared" si="1"/>
        <v>1916.2300000000025</v>
      </c>
    </row>
    <row r="117" spans="1:7" ht="15" x14ac:dyDescent="0.25">
      <c r="A117" s="129">
        <v>43791</v>
      </c>
      <c r="B117" s="130">
        <v>43791</v>
      </c>
      <c r="C117" s="58" t="s">
        <v>72</v>
      </c>
      <c r="D117" s="58" t="s">
        <v>1213</v>
      </c>
      <c r="E117" s="141">
        <v>4</v>
      </c>
      <c r="F117" s="131"/>
      <c r="G117" s="134">
        <f t="shared" si="1"/>
        <v>1912.2300000000025</v>
      </c>
    </row>
    <row r="118" spans="1:7" ht="15" x14ac:dyDescent="0.25">
      <c r="A118" s="129">
        <v>43787</v>
      </c>
      <c r="B118" s="130">
        <v>43787</v>
      </c>
      <c r="C118" s="58" t="s">
        <v>130</v>
      </c>
      <c r="D118" s="58" t="s">
        <v>25</v>
      </c>
      <c r="E118" s="141">
        <v>5.55</v>
      </c>
      <c r="F118" s="131"/>
      <c r="G118" s="134">
        <f t="shared" si="1"/>
        <v>1906.6800000000026</v>
      </c>
    </row>
    <row r="119" spans="1:7" ht="15" x14ac:dyDescent="0.25">
      <c r="A119" s="129">
        <v>43777</v>
      </c>
      <c r="B119" s="130">
        <v>43778</v>
      </c>
      <c r="C119" s="58" t="s">
        <v>130</v>
      </c>
      <c r="D119" s="58" t="s">
        <v>18</v>
      </c>
      <c r="E119" s="141">
        <v>4.95</v>
      </c>
      <c r="F119" s="131"/>
      <c r="G119" s="134">
        <f t="shared" si="1"/>
        <v>1901.7300000000025</v>
      </c>
    </row>
    <row r="120" spans="1:7" ht="15" x14ac:dyDescent="0.25">
      <c r="A120" s="129">
        <v>43784</v>
      </c>
      <c r="B120" s="130">
        <v>43784</v>
      </c>
      <c r="C120" s="58" t="s">
        <v>130</v>
      </c>
      <c r="D120" s="58" t="s">
        <v>18</v>
      </c>
      <c r="E120" s="141">
        <v>9</v>
      </c>
      <c r="F120" s="131"/>
      <c r="G120" s="134">
        <f t="shared" si="1"/>
        <v>1892.7300000000025</v>
      </c>
    </row>
    <row r="121" spans="1:7" ht="15" x14ac:dyDescent="0.25">
      <c r="A121" s="129">
        <v>43790</v>
      </c>
      <c r="B121" s="130">
        <v>43790</v>
      </c>
      <c r="C121" s="58" t="s">
        <v>1214</v>
      </c>
      <c r="D121" s="58" t="s">
        <v>1215</v>
      </c>
      <c r="E121" s="141">
        <v>2.7</v>
      </c>
      <c r="F121" s="131"/>
      <c r="G121" s="134">
        <f t="shared" si="1"/>
        <v>1890.0300000000025</v>
      </c>
    </row>
    <row r="122" spans="1:7" ht="15" x14ac:dyDescent="0.25">
      <c r="A122" s="129">
        <v>43794</v>
      </c>
      <c r="B122" s="130">
        <v>43794</v>
      </c>
      <c r="C122" s="58" t="s">
        <v>1216</v>
      </c>
      <c r="D122" s="58" t="s">
        <v>1217</v>
      </c>
      <c r="E122" s="141">
        <v>1.2</v>
      </c>
      <c r="F122" s="131"/>
      <c r="G122" s="134">
        <f t="shared" si="1"/>
        <v>1888.8300000000024</v>
      </c>
    </row>
    <row r="123" spans="1:7" ht="15" x14ac:dyDescent="0.25">
      <c r="A123" s="129">
        <v>43794</v>
      </c>
      <c r="B123" s="130">
        <v>43794</v>
      </c>
      <c r="C123" s="58" t="s">
        <v>60</v>
      </c>
      <c r="D123" s="58" t="s">
        <v>1217</v>
      </c>
      <c r="E123" s="141">
        <v>9.3000000000000007</v>
      </c>
      <c r="F123" s="131"/>
      <c r="G123" s="134">
        <f t="shared" si="1"/>
        <v>1879.5300000000025</v>
      </c>
    </row>
    <row r="124" spans="1:7" ht="15" x14ac:dyDescent="0.25">
      <c r="A124" s="129">
        <v>43794</v>
      </c>
      <c r="B124" s="130">
        <v>43794</v>
      </c>
      <c r="C124" s="58" t="s">
        <v>60</v>
      </c>
      <c r="D124" s="58" t="s">
        <v>1217</v>
      </c>
      <c r="E124" s="141">
        <v>9.3000000000000007</v>
      </c>
      <c r="F124" s="131"/>
      <c r="G124" s="134">
        <f t="shared" si="1"/>
        <v>1870.2300000000025</v>
      </c>
    </row>
    <row r="125" spans="1:7" ht="15" x14ac:dyDescent="0.25">
      <c r="A125" s="129">
        <v>43795</v>
      </c>
      <c r="B125" s="130">
        <v>43795</v>
      </c>
      <c r="C125" s="58" t="s">
        <v>1218</v>
      </c>
      <c r="D125" s="58" t="s">
        <v>1219</v>
      </c>
      <c r="E125" s="141">
        <v>3.3</v>
      </c>
      <c r="F125" s="131"/>
      <c r="G125" s="134">
        <f t="shared" si="1"/>
        <v>1866.9300000000026</v>
      </c>
    </row>
    <row r="126" spans="1:7" ht="15" x14ac:dyDescent="0.25">
      <c r="A126" s="129">
        <v>43794</v>
      </c>
      <c r="B126" s="130">
        <v>43795</v>
      </c>
      <c r="C126" s="58" t="s">
        <v>521</v>
      </c>
      <c r="D126" s="58" t="s">
        <v>1217</v>
      </c>
      <c r="E126" s="141">
        <v>2.2999999999999998</v>
      </c>
      <c r="F126" s="131"/>
      <c r="G126" s="134">
        <f t="shared" si="1"/>
        <v>1864.6300000000026</v>
      </c>
    </row>
    <row r="127" spans="1:7" ht="15" x14ac:dyDescent="0.25">
      <c r="A127" s="129">
        <v>43795</v>
      </c>
      <c r="B127" s="130">
        <v>43795</v>
      </c>
      <c r="C127" s="58" t="s">
        <v>1220</v>
      </c>
      <c r="D127" s="58" t="s">
        <v>1221</v>
      </c>
      <c r="E127" s="141">
        <v>2.75</v>
      </c>
      <c r="F127" s="131"/>
      <c r="G127" s="134">
        <f t="shared" si="1"/>
        <v>1861.8800000000026</v>
      </c>
    </row>
    <row r="128" spans="1:7" ht="15" x14ac:dyDescent="0.25">
      <c r="A128" s="129">
        <v>43791</v>
      </c>
      <c r="B128" s="130">
        <v>43791</v>
      </c>
      <c r="C128" s="58" t="s">
        <v>130</v>
      </c>
      <c r="D128" s="58" t="s">
        <v>1222</v>
      </c>
      <c r="E128" s="141">
        <v>3</v>
      </c>
      <c r="F128" s="131"/>
      <c r="G128" s="134">
        <f t="shared" si="1"/>
        <v>1858.8800000000026</v>
      </c>
    </row>
    <row r="129" spans="1:7" ht="15" x14ac:dyDescent="0.25">
      <c r="A129" s="129">
        <v>43791</v>
      </c>
      <c r="B129" s="130">
        <v>43791</v>
      </c>
      <c r="C129" s="58" t="s">
        <v>130</v>
      </c>
      <c r="D129" s="58" t="s">
        <v>1222</v>
      </c>
      <c r="E129" s="141">
        <v>1.25</v>
      </c>
      <c r="F129" s="131"/>
      <c r="G129" s="134">
        <f t="shared" si="1"/>
        <v>1857.6300000000026</v>
      </c>
    </row>
    <row r="130" spans="1:7" ht="15" x14ac:dyDescent="0.25">
      <c r="A130" s="129">
        <v>43795</v>
      </c>
      <c r="B130" s="130">
        <v>43795</v>
      </c>
      <c r="C130" s="58" t="s">
        <v>107</v>
      </c>
      <c r="D130" s="58" t="s">
        <v>36</v>
      </c>
      <c r="E130" s="141">
        <v>2.6</v>
      </c>
      <c r="F130" s="131"/>
      <c r="G130" s="134">
        <f t="shared" si="1"/>
        <v>1855.0300000000027</v>
      </c>
    </row>
    <row r="131" spans="1:7" ht="15" x14ac:dyDescent="0.25">
      <c r="A131" s="129">
        <v>43791</v>
      </c>
      <c r="B131" s="130">
        <v>43791</v>
      </c>
      <c r="C131" s="58" t="s">
        <v>107</v>
      </c>
      <c r="D131" s="58" t="s">
        <v>1222</v>
      </c>
      <c r="E131" s="141">
        <v>1.4</v>
      </c>
      <c r="F131" s="131"/>
      <c r="G131" s="134">
        <f t="shared" si="1"/>
        <v>1853.6300000000026</v>
      </c>
    </row>
    <row r="132" spans="1:7" ht="15" x14ac:dyDescent="0.25">
      <c r="A132" s="129">
        <v>43794</v>
      </c>
      <c r="B132" s="130">
        <v>43794</v>
      </c>
      <c r="C132" s="58" t="s">
        <v>679</v>
      </c>
      <c r="D132" s="58" t="s">
        <v>1223</v>
      </c>
      <c r="E132" s="141">
        <v>2.4</v>
      </c>
      <c r="F132" s="131"/>
      <c r="G132" s="134">
        <f t="shared" si="1"/>
        <v>1851.2300000000025</v>
      </c>
    </row>
    <row r="133" spans="1:7" ht="15" x14ac:dyDescent="0.25">
      <c r="A133" s="129">
        <v>43789</v>
      </c>
      <c r="B133" s="130">
        <v>43789</v>
      </c>
      <c r="C133" s="58" t="s">
        <v>130</v>
      </c>
      <c r="D133" s="58" t="s">
        <v>1224</v>
      </c>
      <c r="E133" s="141">
        <v>6.5</v>
      </c>
      <c r="F133" s="131"/>
      <c r="G133" s="134">
        <f t="shared" si="1"/>
        <v>1844.7300000000025</v>
      </c>
    </row>
    <row r="134" spans="1:7" ht="15" x14ac:dyDescent="0.25">
      <c r="A134" s="129">
        <v>43789</v>
      </c>
      <c r="B134" s="130">
        <v>43789</v>
      </c>
      <c r="C134" s="58" t="s">
        <v>107</v>
      </c>
      <c r="D134" s="58" t="s">
        <v>1225</v>
      </c>
      <c r="E134" s="141">
        <v>1.5</v>
      </c>
      <c r="F134" s="131"/>
      <c r="G134" s="134">
        <f t="shared" si="1"/>
        <v>1843.2300000000025</v>
      </c>
    </row>
    <row r="135" spans="1:7" ht="15" x14ac:dyDescent="0.25">
      <c r="A135" s="129">
        <v>43791</v>
      </c>
      <c r="B135" s="130">
        <v>43791</v>
      </c>
      <c r="C135" s="58" t="s">
        <v>107</v>
      </c>
      <c r="D135" s="58" t="s">
        <v>1226</v>
      </c>
      <c r="E135" s="141">
        <v>2</v>
      </c>
      <c r="F135" s="131"/>
      <c r="G135" s="134">
        <f t="shared" si="1"/>
        <v>1841.2300000000025</v>
      </c>
    </row>
    <row r="136" spans="1:7" ht="15" x14ac:dyDescent="0.25">
      <c r="A136" s="129">
        <v>43794</v>
      </c>
      <c r="B136" s="130">
        <v>43794</v>
      </c>
      <c r="C136" s="58" t="s">
        <v>59</v>
      </c>
      <c r="D136" s="58" t="s">
        <v>67</v>
      </c>
      <c r="E136" s="141">
        <v>4.3</v>
      </c>
      <c r="F136" s="131"/>
      <c r="G136" s="134">
        <f t="shared" si="1"/>
        <v>1836.9300000000026</v>
      </c>
    </row>
    <row r="137" spans="1:7" ht="15" x14ac:dyDescent="0.25">
      <c r="A137" s="129">
        <v>43791</v>
      </c>
      <c r="B137" s="130">
        <v>43791</v>
      </c>
      <c r="C137" s="58" t="s">
        <v>72</v>
      </c>
      <c r="D137" s="58" t="s">
        <v>67</v>
      </c>
      <c r="E137" s="141">
        <v>5.55</v>
      </c>
      <c r="F137" s="131"/>
      <c r="G137" s="134">
        <f t="shared" si="1"/>
        <v>1831.3800000000026</v>
      </c>
    </row>
    <row r="138" spans="1:7" ht="15" x14ac:dyDescent="0.25">
      <c r="A138" s="129">
        <v>43795</v>
      </c>
      <c r="B138" s="130">
        <v>43795</v>
      </c>
      <c r="C138" s="58" t="s">
        <v>60</v>
      </c>
      <c r="D138" s="58" t="s">
        <v>1227</v>
      </c>
      <c r="E138" s="141">
        <v>2.5</v>
      </c>
      <c r="F138" s="131"/>
      <c r="G138" s="134">
        <f t="shared" si="1"/>
        <v>1828.8800000000026</v>
      </c>
    </row>
    <row r="139" spans="1:7" ht="15" x14ac:dyDescent="0.25">
      <c r="A139" s="129">
        <v>43795</v>
      </c>
      <c r="B139" s="130">
        <v>43795</v>
      </c>
      <c r="C139" s="58" t="s">
        <v>60</v>
      </c>
      <c r="D139" s="58" t="s">
        <v>1227</v>
      </c>
      <c r="E139" s="141">
        <v>12.95</v>
      </c>
      <c r="F139" s="131"/>
      <c r="G139" s="134">
        <f t="shared" si="1"/>
        <v>1815.9300000000026</v>
      </c>
    </row>
    <row r="140" spans="1:7" ht="15" x14ac:dyDescent="0.25">
      <c r="A140" s="129">
        <v>43795</v>
      </c>
      <c r="B140" s="130">
        <v>43795</v>
      </c>
      <c r="C140" s="58" t="s">
        <v>58</v>
      </c>
      <c r="D140" s="58" t="s">
        <v>1228</v>
      </c>
      <c r="E140" s="141">
        <v>4.75</v>
      </c>
      <c r="F140" s="131"/>
      <c r="G140" s="134">
        <f t="shared" si="1"/>
        <v>1811.1800000000026</v>
      </c>
    </row>
    <row r="141" spans="1:7" ht="15" x14ac:dyDescent="0.25">
      <c r="A141" s="129">
        <v>43794</v>
      </c>
      <c r="B141" s="130">
        <v>43794</v>
      </c>
      <c r="C141" s="58" t="s">
        <v>634</v>
      </c>
      <c r="D141" s="58" t="s">
        <v>1229</v>
      </c>
      <c r="E141" s="141">
        <v>12.2</v>
      </c>
      <c r="F141" s="131"/>
      <c r="G141" s="134">
        <f t="shared" si="1"/>
        <v>1798.9800000000025</v>
      </c>
    </row>
    <row r="142" spans="1:7" ht="15" x14ac:dyDescent="0.25">
      <c r="A142" s="129">
        <v>43789</v>
      </c>
      <c r="B142" s="130">
        <v>43789</v>
      </c>
      <c r="C142" s="58" t="s">
        <v>847</v>
      </c>
      <c r="D142" s="58" t="s">
        <v>1230</v>
      </c>
      <c r="E142" s="141">
        <v>6</v>
      </c>
      <c r="F142" s="131"/>
      <c r="G142" s="134">
        <f t="shared" si="1"/>
        <v>1792.9800000000025</v>
      </c>
    </row>
    <row r="143" spans="1:7" ht="15" x14ac:dyDescent="0.25">
      <c r="A143" s="129">
        <v>43789</v>
      </c>
      <c r="B143" s="130">
        <v>43789</v>
      </c>
      <c r="C143" s="58" t="s">
        <v>607</v>
      </c>
      <c r="D143" s="58" t="s">
        <v>1231</v>
      </c>
      <c r="E143" s="141">
        <v>4.1500000000000004</v>
      </c>
      <c r="F143" s="131"/>
      <c r="G143" s="134">
        <f t="shared" si="1"/>
        <v>1788.8300000000024</v>
      </c>
    </row>
    <row r="144" spans="1:7" ht="15" x14ac:dyDescent="0.25">
      <c r="A144" s="129">
        <v>43790</v>
      </c>
      <c r="B144" s="130">
        <v>43790</v>
      </c>
      <c r="C144" s="58" t="s">
        <v>1232</v>
      </c>
      <c r="D144" s="58" t="s">
        <v>1233</v>
      </c>
      <c r="E144" s="141">
        <v>5.3</v>
      </c>
      <c r="F144" s="131"/>
      <c r="G144" s="134">
        <f t="shared" si="1"/>
        <v>1783.5300000000025</v>
      </c>
    </row>
    <row r="145" spans="1:7" ht="15" x14ac:dyDescent="0.25">
      <c r="A145" s="129">
        <v>43794</v>
      </c>
      <c r="B145" s="130">
        <v>43794</v>
      </c>
      <c r="C145" s="58" t="s">
        <v>855</v>
      </c>
      <c r="D145" s="58" t="s">
        <v>1234</v>
      </c>
      <c r="E145" s="141">
        <v>6.35</v>
      </c>
      <c r="F145" s="131"/>
      <c r="G145" s="134">
        <f t="shared" si="1"/>
        <v>1777.1800000000026</v>
      </c>
    </row>
    <row r="146" spans="1:7" ht="15" x14ac:dyDescent="0.25">
      <c r="A146" s="129">
        <v>43797</v>
      </c>
      <c r="B146" s="130">
        <v>43797</v>
      </c>
      <c r="C146" s="58" t="s">
        <v>78</v>
      </c>
      <c r="D146" s="58" t="s">
        <v>1235</v>
      </c>
      <c r="E146" s="141">
        <v>2.15</v>
      </c>
      <c r="F146" s="131"/>
      <c r="G146" s="134">
        <f t="shared" si="1"/>
        <v>1775.0300000000025</v>
      </c>
    </row>
    <row r="147" spans="1:7" ht="15" x14ac:dyDescent="0.25">
      <c r="A147" s="129">
        <v>43796</v>
      </c>
      <c r="B147" s="130">
        <v>43796</v>
      </c>
      <c r="C147" s="58" t="s">
        <v>72</v>
      </c>
      <c r="D147" s="58" t="s">
        <v>1236</v>
      </c>
      <c r="E147" s="141">
        <v>2.25</v>
      </c>
      <c r="F147" s="131"/>
      <c r="G147" s="134">
        <f t="shared" si="1"/>
        <v>1772.7800000000025</v>
      </c>
    </row>
    <row r="148" spans="1:7" ht="15" x14ac:dyDescent="0.25">
      <c r="A148" s="129">
        <v>43796</v>
      </c>
      <c r="B148" s="130">
        <v>43796</v>
      </c>
      <c r="C148" s="58" t="s">
        <v>72</v>
      </c>
      <c r="D148" s="58" t="s">
        <v>1237</v>
      </c>
      <c r="E148" s="141">
        <v>3.25</v>
      </c>
      <c r="F148" s="131"/>
      <c r="G148" s="134">
        <f t="shared" si="1"/>
        <v>1769.5300000000025</v>
      </c>
    </row>
    <row r="149" spans="1:7" ht="15" x14ac:dyDescent="0.25">
      <c r="A149" s="129">
        <v>43796</v>
      </c>
      <c r="B149" s="130">
        <v>43796</v>
      </c>
      <c r="C149" s="58" t="s">
        <v>72</v>
      </c>
      <c r="D149" s="58" t="s">
        <v>1238</v>
      </c>
      <c r="E149" s="141">
        <v>2.8</v>
      </c>
      <c r="F149" s="131"/>
      <c r="G149" s="134">
        <f t="shared" si="1"/>
        <v>1766.7300000000025</v>
      </c>
    </row>
    <row r="150" spans="1:7" ht="15" x14ac:dyDescent="0.25">
      <c r="A150" s="129">
        <v>43797</v>
      </c>
      <c r="B150" s="130">
        <v>43797</v>
      </c>
      <c r="C150" s="58" t="s">
        <v>72</v>
      </c>
      <c r="D150" s="58" t="s">
        <v>1238</v>
      </c>
      <c r="E150" s="141">
        <v>2.4500000000000002</v>
      </c>
      <c r="F150" s="131"/>
      <c r="G150" s="134">
        <f t="shared" si="1"/>
        <v>1764.2800000000025</v>
      </c>
    </row>
    <row r="151" spans="1:7" ht="15" x14ac:dyDescent="0.25">
      <c r="A151" s="129">
        <v>43796</v>
      </c>
      <c r="B151" s="130">
        <v>43796</v>
      </c>
      <c r="C151" s="58" t="s">
        <v>130</v>
      </c>
      <c r="D151" s="58" t="s">
        <v>1239</v>
      </c>
      <c r="E151" s="141">
        <v>1.5</v>
      </c>
      <c r="F151" s="131"/>
      <c r="G151" s="134">
        <f t="shared" si="1"/>
        <v>1762.7800000000025</v>
      </c>
    </row>
    <row r="152" spans="1:7" ht="15" x14ac:dyDescent="0.25">
      <c r="A152" s="129">
        <v>43796</v>
      </c>
      <c r="B152" s="130">
        <v>43796</v>
      </c>
      <c r="C152" s="58" t="s">
        <v>56</v>
      </c>
      <c r="D152" s="58" t="s">
        <v>729</v>
      </c>
      <c r="E152" s="141">
        <v>6.2</v>
      </c>
      <c r="F152" s="131"/>
      <c r="G152" s="134">
        <f t="shared" si="1"/>
        <v>1756.5800000000024</v>
      </c>
    </row>
    <row r="153" spans="1:7" ht="15" x14ac:dyDescent="0.25">
      <c r="A153" s="129">
        <v>43795</v>
      </c>
      <c r="B153" s="130">
        <v>43795</v>
      </c>
      <c r="C153" s="58" t="s">
        <v>56</v>
      </c>
      <c r="D153" s="58" t="s">
        <v>729</v>
      </c>
      <c r="E153" s="141">
        <v>6.55</v>
      </c>
      <c r="F153" s="131"/>
      <c r="G153" s="134">
        <f t="shared" si="1"/>
        <v>1750.0300000000025</v>
      </c>
    </row>
    <row r="154" spans="1:7" ht="15" x14ac:dyDescent="0.25">
      <c r="A154" s="129">
        <v>43797</v>
      </c>
      <c r="B154" s="130">
        <v>43797</v>
      </c>
      <c r="C154" s="58" t="s">
        <v>107</v>
      </c>
      <c r="D154" s="58" t="s">
        <v>1240</v>
      </c>
      <c r="E154" s="141">
        <v>0.5</v>
      </c>
      <c r="F154" s="131"/>
      <c r="G154" s="134">
        <f t="shared" si="1"/>
        <v>1749.5300000000025</v>
      </c>
    </row>
    <row r="155" spans="1:7" ht="15" x14ac:dyDescent="0.25">
      <c r="A155" s="129">
        <v>43792</v>
      </c>
      <c r="B155" s="130">
        <v>43792</v>
      </c>
      <c r="C155" s="58" t="s">
        <v>583</v>
      </c>
      <c r="D155" s="58" t="s">
        <v>1241</v>
      </c>
      <c r="E155" s="141">
        <v>19.46</v>
      </c>
      <c r="F155" s="131"/>
      <c r="G155" s="134">
        <f t="shared" si="1"/>
        <v>1730.0700000000024</v>
      </c>
    </row>
    <row r="156" spans="1:7" ht="15" x14ac:dyDescent="0.25">
      <c r="A156" s="129">
        <v>43792</v>
      </c>
      <c r="B156" s="130">
        <v>43792</v>
      </c>
      <c r="C156" s="58" t="s">
        <v>583</v>
      </c>
      <c r="D156" s="58" t="s">
        <v>1241</v>
      </c>
      <c r="E156" s="141">
        <v>8.86</v>
      </c>
      <c r="F156" s="131"/>
      <c r="G156" s="134">
        <f t="shared" si="1"/>
        <v>1721.2100000000025</v>
      </c>
    </row>
    <row r="157" spans="1:7" ht="15" x14ac:dyDescent="0.25">
      <c r="A157" s="129">
        <v>43792</v>
      </c>
      <c r="B157" s="130">
        <v>43792</v>
      </c>
      <c r="C157" s="58" t="s">
        <v>583</v>
      </c>
      <c r="D157" s="58" t="s">
        <v>1241</v>
      </c>
      <c r="E157" s="141">
        <v>8.07</v>
      </c>
      <c r="F157" s="131"/>
      <c r="G157" s="134">
        <f t="shared" si="1"/>
        <v>1713.1400000000026</v>
      </c>
    </row>
    <row r="158" spans="1:7" ht="15" x14ac:dyDescent="0.25">
      <c r="A158" s="129">
        <v>43792</v>
      </c>
      <c r="B158" s="130">
        <v>43792</v>
      </c>
      <c r="C158" s="58" t="s">
        <v>583</v>
      </c>
      <c r="D158" s="58" t="s">
        <v>1241</v>
      </c>
      <c r="E158" s="141">
        <v>8.49</v>
      </c>
      <c r="F158" s="131"/>
      <c r="G158" s="134">
        <f t="shared" si="1"/>
        <v>1704.6500000000026</v>
      </c>
    </row>
    <row r="159" spans="1:7" ht="15" x14ac:dyDescent="0.25">
      <c r="A159" s="129">
        <v>43793</v>
      </c>
      <c r="B159" s="130">
        <v>43793</v>
      </c>
      <c r="C159" s="58" t="s">
        <v>583</v>
      </c>
      <c r="D159" s="58" t="s">
        <v>1241</v>
      </c>
      <c r="E159" s="141">
        <v>13.06</v>
      </c>
      <c r="F159" s="131"/>
      <c r="G159" s="134">
        <f t="shared" si="1"/>
        <v>1691.5900000000026</v>
      </c>
    </row>
    <row r="160" spans="1:7" ht="15" x14ac:dyDescent="0.25">
      <c r="A160" s="129">
        <v>43793</v>
      </c>
      <c r="B160" s="130">
        <v>43793</v>
      </c>
      <c r="C160" s="58" t="s">
        <v>130</v>
      </c>
      <c r="D160" s="58" t="s">
        <v>1242</v>
      </c>
      <c r="E160" s="141">
        <v>4.5</v>
      </c>
      <c r="F160" s="131"/>
      <c r="G160" s="134">
        <f t="shared" si="1"/>
        <v>1687.0900000000026</v>
      </c>
    </row>
    <row r="161" spans="1:7" ht="15" x14ac:dyDescent="0.25">
      <c r="A161" s="129">
        <v>43793</v>
      </c>
      <c r="B161" s="130">
        <v>43793</v>
      </c>
      <c r="C161" s="58" t="s">
        <v>847</v>
      </c>
      <c r="D161" s="58" t="s">
        <v>1243</v>
      </c>
      <c r="E161" s="141">
        <v>2.0499999999999998</v>
      </c>
      <c r="F161" s="131"/>
      <c r="G161" s="134">
        <f t="shared" si="1"/>
        <v>1685.0400000000027</v>
      </c>
    </row>
    <row r="162" spans="1:7" ht="15" x14ac:dyDescent="0.25">
      <c r="A162" s="129">
        <v>43793</v>
      </c>
      <c r="B162" s="130">
        <v>43793</v>
      </c>
      <c r="C162" s="58" t="s">
        <v>364</v>
      </c>
      <c r="D162" s="58" t="s">
        <v>1244</v>
      </c>
      <c r="E162" s="141">
        <v>20</v>
      </c>
      <c r="F162" s="131"/>
      <c r="G162" s="134">
        <f t="shared" si="1"/>
        <v>1665.0400000000027</v>
      </c>
    </row>
    <row r="163" spans="1:7" ht="15" x14ac:dyDescent="0.25">
      <c r="A163" s="129">
        <v>43793</v>
      </c>
      <c r="B163" s="130">
        <v>43793</v>
      </c>
      <c r="C163" s="58" t="s">
        <v>60</v>
      </c>
      <c r="D163" s="58" t="s">
        <v>1244</v>
      </c>
      <c r="E163" s="141">
        <v>14</v>
      </c>
      <c r="F163" s="131"/>
      <c r="G163" s="134">
        <f t="shared" si="1"/>
        <v>1651.0400000000027</v>
      </c>
    </row>
    <row r="164" spans="1:7" ht="15" x14ac:dyDescent="0.25">
      <c r="A164" s="129">
        <v>43793</v>
      </c>
      <c r="B164" s="130">
        <v>43793</v>
      </c>
      <c r="C164" s="58" t="s">
        <v>60</v>
      </c>
      <c r="D164" s="58" t="s">
        <v>1244</v>
      </c>
      <c r="E164" s="141">
        <v>14</v>
      </c>
      <c r="F164" s="131"/>
      <c r="G164" s="134">
        <f t="shared" si="1"/>
        <v>1637.0400000000027</v>
      </c>
    </row>
    <row r="165" spans="1:7" ht="15" x14ac:dyDescent="0.25">
      <c r="A165" s="129">
        <v>43792</v>
      </c>
      <c r="B165" s="130">
        <v>43792</v>
      </c>
      <c r="C165" s="58" t="s">
        <v>1245</v>
      </c>
      <c r="D165" s="58" t="s">
        <v>1246</v>
      </c>
      <c r="E165" s="141">
        <v>7.25</v>
      </c>
      <c r="F165" s="131"/>
      <c r="G165" s="134">
        <f t="shared" si="1"/>
        <v>1629.7900000000027</v>
      </c>
    </row>
    <row r="166" spans="1:7" ht="15" x14ac:dyDescent="0.25">
      <c r="A166" s="129">
        <v>43792</v>
      </c>
      <c r="B166" s="130">
        <v>43792</v>
      </c>
      <c r="C166" s="58" t="s">
        <v>1247</v>
      </c>
      <c r="D166" s="58" t="s">
        <v>1248</v>
      </c>
      <c r="E166" s="141">
        <v>2.2999999999999998</v>
      </c>
      <c r="F166" s="131"/>
      <c r="G166" s="134">
        <f t="shared" si="1"/>
        <v>1627.4900000000027</v>
      </c>
    </row>
    <row r="167" spans="1:7" ht="15" x14ac:dyDescent="0.25">
      <c r="A167" s="129">
        <v>43792</v>
      </c>
      <c r="B167" s="130">
        <v>43792</v>
      </c>
      <c r="C167" s="58" t="s">
        <v>107</v>
      </c>
      <c r="D167" s="58" t="s">
        <v>1249</v>
      </c>
      <c r="E167" s="141">
        <v>2.5</v>
      </c>
      <c r="F167" s="131"/>
      <c r="G167" s="134">
        <f t="shared" si="1"/>
        <v>1624.9900000000027</v>
      </c>
    </row>
    <row r="168" spans="1:7" ht="15" x14ac:dyDescent="0.25">
      <c r="A168" s="129">
        <v>43792</v>
      </c>
      <c r="B168" s="130">
        <v>43792</v>
      </c>
      <c r="C168" s="58" t="s">
        <v>929</v>
      </c>
      <c r="D168" s="58" t="s">
        <v>1250</v>
      </c>
      <c r="E168" s="141">
        <v>5.7</v>
      </c>
      <c r="F168" s="131"/>
      <c r="G168" s="134">
        <f t="shared" si="1"/>
        <v>1619.2900000000027</v>
      </c>
    </row>
    <row r="169" spans="1:7" ht="15" x14ac:dyDescent="0.25">
      <c r="A169" s="129">
        <v>43793</v>
      </c>
      <c r="B169" s="130">
        <v>43793</v>
      </c>
      <c r="C169" s="58" t="s">
        <v>535</v>
      </c>
      <c r="D169" s="58" t="s">
        <v>1251</v>
      </c>
      <c r="E169" s="141">
        <v>1.95</v>
      </c>
      <c r="F169" s="131"/>
      <c r="G169" s="134">
        <f t="shared" si="1"/>
        <v>1617.3400000000026</v>
      </c>
    </row>
    <row r="170" spans="1:7" ht="15" x14ac:dyDescent="0.25">
      <c r="A170" s="129">
        <v>43793</v>
      </c>
      <c r="B170" s="130">
        <v>43793</v>
      </c>
      <c r="C170" s="58" t="s">
        <v>535</v>
      </c>
      <c r="D170" s="58" t="s">
        <v>1252</v>
      </c>
      <c r="E170" s="141">
        <v>1.65</v>
      </c>
      <c r="F170" s="131"/>
      <c r="G170" s="134">
        <f t="shared" si="1"/>
        <v>1615.6900000000026</v>
      </c>
    </row>
    <row r="171" spans="1:7" ht="15" x14ac:dyDescent="0.25">
      <c r="A171" s="129">
        <v>43798</v>
      </c>
      <c r="B171" s="130">
        <v>43798</v>
      </c>
      <c r="C171" s="58" t="s">
        <v>130</v>
      </c>
      <c r="D171" s="58" t="s">
        <v>102</v>
      </c>
      <c r="E171" s="141">
        <v>3.25</v>
      </c>
      <c r="F171" s="131"/>
      <c r="G171" s="134">
        <f t="shared" si="1"/>
        <v>1612.4400000000026</v>
      </c>
    </row>
    <row r="172" spans="1:7" ht="15" x14ac:dyDescent="0.25">
      <c r="A172" s="129">
        <v>43797</v>
      </c>
      <c r="B172" s="130">
        <v>43797</v>
      </c>
      <c r="C172" s="58" t="s">
        <v>130</v>
      </c>
      <c r="D172" s="58" t="s">
        <v>7</v>
      </c>
      <c r="E172" s="141">
        <v>4.5</v>
      </c>
      <c r="F172" s="131"/>
      <c r="G172" s="134">
        <f t="shared" si="1"/>
        <v>1607.9400000000026</v>
      </c>
    </row>
    <row r="173" spans="1:7" ht="15" x14ac:dyDescent="0.25">
      <c r="A173" s="129">
        <v>43798</v>
      </c>
      <c r="B173" s="130">
        <v>43798</v>
      </c>
      <c r="C173" s="58" t="s">
        <v>710</v>
      </c>
      <c r="D173" s="58" t="s">
        <v>1253</v>
      </c>
      <c r="E173" s="141">
        <v>2</v>
      </c>
      <c r="F173" s="131"/>
      <c r="G173" s="134">
        <f t="shared" si="1"/>
        <v>1605.9400000000026</v>
      </c>
    </row>
    <row r="174" spans="1:7" ht="15" x14ac:dyDescent="0.25">
      <c r="A174" s="129">
        <v>43798</v>
      </c>
      <c r="B174" s="130">
        <v>43798</v>
      </c>
      <c r="C174" s="58" t="s">
        <v>1254</v>
      </c>
      <c r="D174" s="58" t="s">
        <v>1255</v>
      </c>
      <c r="E174" s="141">
        <v>10.6</v>
      </c>
      <c r="F174" s="131"/>
      <c r="G174" s="134">
        <f t="shared" si="1"/>
        <v>1595.3400000000026</v>
      </c>
    </row>
    <row r="175" spans="1:7" ht="15" x14ac:dyDescent="0.25">
      <c r="A175" s="129">
        <v>43798</v>
      </c>
      <c r="B175" s="130">
        <v>43798</v>
      </c>
      <c r="C175" s="58" t="s">
        <v>56</v>
      </c>
      <c r="D175" s="58" t="s">
        <v>1256</v>
      </c>
      <c r="E175" s="141">
        <v>2</v>
      </c>
      <c r="F175" s="131"/>
      <c r="G175" s="134">
        <f t="shared" si="1"/>
        <v>1593.3400000000026</v>
      </c>
    </row>
    <row r="176" spans="1:7" ht="15" x14ac:dyDescent="0.25">
      <c r="A176" s="129">
        <v>43798</v>
      </c>
      <c r="B176" s="130">
        <v>43798</v>
      </c>
      <c r="C176" s="58" t="s">
        <v>847</v>
      </c>
      <c r="D176" s="58" t="s">
        <v>1257</v>
      </c>
      <c r="E176" s="141">
        <v>6.4</v>
      </c>
      <c r="F176" s="131"/>
      <c r="G176" s="134">
        <f t="shared" si="1"/>
        <v>1586.9400000000026</v>
      </c>
    </row>
    <row r="177" spans="1:7" ht="15" x14ac:dyDescent="0.25">
      <c r="A177" s="129">
        <v>43798</v>
      </c>
      <c r="B177" s="130">
        <v>43798</v>
      </c>
      <c r="C177" s="58" t="s">
        <v>130</v>
      </c>
      <c r="D177" s="58" t="s">
        <v>1258</v>
      </c>
      <c r="E177" s="141">
        <v>3.35</v>
      </c>
      <c r="F177" s="131"/>
      <c r="G177" s="134">
        <f t="shared" si="1"/>
        <v>1583.5900000000026</v>
      </c>
    </row>
    <row r="178" spans="1:7" ht="15" x14ac:dyDescent="0.25">
      <c r="A178" s="129">
        <v>43798</v>
      </c>
      <c r="B178" s="130">
        <v>43798</v>
      </c>
      <c r="C178" s="58" t="s">
        <v>169</v>
      </c>
      <c r="D178" s="58" t="s">
        <v>1259</v>
      </c>
      <c r="E178" s="141">
        <v>6.05</v>
      </c>
      <c r="F178" s="131"/>
      <c r="G178" s="134">
        <f t="shared" si="1"/>
        <v>1577.5400000000027</v>
      </c>
    </row>
    <row r="179" spans="1:7" ht="15" x14ac:dyDescent="0.25">
      <c r="A179" s="129">
        <v>43798</v>
      </c>
      <c r="B179" s="130">
        <v>43798</v>
      </c>
      <c r="C179" s="58" t="s">
        <v>56</v>
      </c>
      <c r="D179" s="58" t="s">
        <v>1260</v>
      </c>
      <c r="E179" s="141">
        <v>9.6</v>
      </c>
      <c r="F179" s="131"/>
      <c r="G179" s="134">
        <f t="shared" si="1"/>
        <v>1567.9400000000028</v>
      </c>
    </row>
    <row r="180" spans="1:7" ht="15" x14ac:dyDescent="0.25">
      <c r="A180" s="129">
        <v>43798</v>
      </c>
      <c r="B180" s="130">
        <v>43798</v>
      </c>
      <c r="C180" s="58" t="s">
        <v>169</v>
      </c>
      <c r="D180" s="58" t="s">
        <v>1262</v>
      </c>
      <c r="E180" s="141">
        <v>4.3</v>
      </c>
      <c r="F180" s="131"/>
      <c r="G180" s="134">
        <f t="shared" si="1"/>
        <v>1563.6400000000028</v>
      </c>
    </row>
    <row r="181" spans="1:7" ht="15" x14ac:dyDescent="0.25">
      <c r="A181" s="129">
        <v>43800</v>
      </c>
      <c r="B181" s="130">
        <v>43800</v>
      </c>
      <c r="C181" s="58" t="s">
        <v>87</v>
      </c>
      <c r="D181" s="58" t="s">
        <v>1263</v>
      </c>
      <c r="E181" s="141">
        <v>2.4</v>
      </c>
      <c r="F181" s="131"/>
      <c r="G181" s="134">
        <f t="shared" si="1"/>
        <v>1561.2400000000027</v>
      </c>
    </row>
    <row r="182" spans="1:7" ht="15" x14ac:dyDescent="0.25">
      <c r="A182" s="129">
        <v>43799</v>
      </c>
      <c r="B182" s="130">
        <v>43799</v>
      </c>
      <c r="C182" s="58" t="s">
        <v>135</v>
      </c>
      <c r="D182" s="58" t="s">
        <v>1264</v>
      </c>
      <c r="E182" s="141">
        <v>3</v>
      </c>
      <c r="F182" s="131"/>
      <c r="G182" s="134">
        <f t="shared" si="1"/>
        <v>1558.2400000000027</v>
      </c>
    </row>
    <row r="183" spans="1:7" ht="15" x14ac:dyDescent="0.25">
      <c r="A183" s="129">
        <v>43801</v>
      </c>
      <c r="B183" s="130">
        <v>43801</v>
      </c>
      <c r="C183" s="58" t="s">
        <v>107</v>
      </c>
      <c r="D183" s="58" t="s">
        <v>1264</v>
      </c>
      <c r="E183" s="141">
        <v>0.5</v>
      </c>
      <c r="F183" s="131"/>
      <c r="G183" s="134">
        <f t="shared" si="1"/>
        <v>1557.7400000000027</v>
      </c>
    </row>
    <row r="184" spans="1:7" ht="15" x14ac:dyDescent="0.25">
      <c r="A184" s="129">
        <v>43781</v>
      </c>
      <c r="B184" s="130">
        <v>43797</v>
      </c>
      <c r="C184" s="58" t="s">
        <v>28</v>
      </c>
      <c r="D184" s="58" t="s">
        <v>1265</v>
      </c>
      <c r="E184" s="141">
        <v>15.9</v>
      </c>
      <c r="F184" s="131"/>
      <c r="G184" s="134">
        <f t="shared" si="1"/>
        <v>1541.8400000000026</v>
      </c>
    </row>
    <row r="185" spans="1:7" ht="15" x14ac:dyDescent="0.25">
      <c r="A185" s="129">
        <v>43781</v>
      </c>
      <c r="B185" s="130">
        <v>43797</v>
      </c>
      <c r="C185" s="58" t="s">
        <v>28</v>
      </c>
      <c r="D185" s="58" t="s">
        <v>1265</v>
      </c>
      <c r="E185" s="141">
        <v>11.8</v>
      </c>
      <c r="F185" s="131"/>
      <c r="G185" s="134">
        <f t="shared" si="1"/>
        <v>1530.0400000000027</v>
      </c>
    </row>
    <row r="186" spans="1:7" ht="15" x14ac:dyDescent="0.25">
      <c r="A186" s="129">
        <v>43783</v>
      </c>
      <c r="B186" s="130">
        <v>43797</v>
      </c>
      <c r="C186" s="58" t="s">
        <v>28</v>
      </c>
      <c r="D186" s="58" t="s">
        <v>1265</v>
      </c>
      <c r="E186" s="141">
        <v>21.9</v>
      </c>
      <c r="F186" s="131"/>
      <c r="G186" s="134">
        <f t="shared" si="1"/>
        <v>1508.1400000000026</v>
      </c>
    </row>
    <row r="187" spans="1:7" ht="15" x14ac:dyDescent="0.25">
      <c r="A187" s="129">
        <v>43781</v>
      </c>
      <c r="B187" s="130">
        <v>43797</v>
      </c>
      <c r="C187" s="58" t="s">
        <v>1172</v>
      </c>
      <c r="D187" s="58" t="s">
        <v>1265</v>
      </c>
      <c r="E187" s="141">
        <v>2.5</v>
      </c>
      <c r="F187" s="131"/>
      <c r="G187" s="134">
        <f t="shared" si="1"/>
        <v>1505.6400000000026</v>
      </c>
    </row>
    <row r="188" spans="1:7" ht="15" x14ac:dyDescent="0.25">
      <c r="A188" s="129">
        <v>43801</v>
      </c>
      <c r="B188" s="130">
        <v>43801</v>
      </c>
      <c r="C188" s="58" t="s">
        <v>767</v>
      </c>
      <c r="D188" s="58" t="s">
        <v>729</v>
      </c>
      <c r="E188" s="141">
        <v>4.8</v>
      </c>
      <c r="F188" s="131"/>
      <c r="G188" s="134">
        <f t="shared" si="1"/>
        <v>1500.8400000000026</v>
      </c>
    </row>
    <row r="189" spans="1:7" ht="15" x14ac:dyDescent="0.25">
      <c r="A189" s="129">
        <v>43801</v>
      </c>
      <c r="B189" s="130">
        <v>43801</v>
      </c>
      <c r="C189" s="58" t="s">
        <v>130</v>
      </c>
      <c r="D189" s="58" t="s">
        <v>7</v>
      </c>
      <c r="E189" s="141">
        <v>5.2</v>
      </c>
      <c r="F189" s="131"/>
      <c r="G189" s="134">
        <f t="shared" si="1"/>
        <v>1495.6400000000026</v>
      </c>
    </row>
    <row r="190" spans="1:7" ht="15" x14ac:dyDescent="0.25">
      <c r="A190" s="129">
        <v>43797</v>
      </c>
      <c r="B190" s="130">
        <v>43797</v>
      </c>
      <c r="C190" s="58" t="s">
        <v>130</v>
      </c>
      <c r="D190" s="58" t="s">
        <v>7</v>
      </c>
      <c r="E190" s="141">
        <v>13.1</v>
      </c>
      <c r="F190" s="131"/>
      <c r="G190" s="134">
        <f t="shared" si="1"/>
        <v>1482.5400000000027</v>
      </c>
    </row>
    <row r="191" spans="1:7" ht="15" x14ac:dyDescent="0.25">
      <c r="A191" s="129">
        <v>43796</v>
      </c>
      <c r="B191" s="130">
        <v>43796</v>
      </c>
      <c r="C191" s="58" t="s">
        <v>847</v>
      </c>
      <c r="D191" s="58" t="s">
        <v>367</v>
      </c>
      <c r="E191" s="141">
        <v>2.4500000000000002</v>
      </c>
      <c r="F191" s="131"/>
      <c r="G191" s="134">
        <f t="shared" si="1"/>
        <v>1480.0900000000026</v>
      </c>
    </row>
    <row r="192" spans="1:7" ht="15" x14ac:dyDescent="0.25">
      <c r="A192" s="129">
        <v>43796</v>
      </c>
      <c r="B192" s="130">
        <v>43796</v>
      </c>
      <c r="C192" s="58" t="s">
        <v>130</v>
      </c>
      <c r="D192" s="58" t="s">
        <v>7</v>
      </c>
      <c r="E192" s="141">
        <v>10.6</v>
      </c>
      <c r="F192" s="131"/>
      <c r="G192" s="134">
        <f t="shared" si="1"/>
        <v>1469.4900000000027</v>
      </c>
    </row>
    <row r="193" spans="1:7" ht="15" x14ac:dyDescent="0.25">
      <c r="A193" s="129">
        <v>43795</v>
      </c>
      <c r="B193" s="130">
        <v>43795</v>
      </c>
      <c r="C193" s="58" t="s">
        <v>130</v>
      </c>
      <c r="D193" s="58" t="s">
        <v>7</v>
      </c>
      <c r="E193" s="141">
        <v>6.15</v>
      </c>
      <c r="F193" s="131"/>
      <c r="G193" s="134">
        <f t="shared" si="1"/>
        <v>1463.3400000000026</v>
      </c>
    </row>
    <row r="194" spans="1:7" ht="15" x14ac:dyDescent="0.25">
      <c r="A194" s="129">
        <v>43796</v>
      </c>
      <c r="B194" s="130">
        <v>43796</v>
      </c>
      <c r="C194" s="58" t="s">
        <v>1018</v>
      </c>
      <c r="D194" s="58" t="s">
        <v>1266</v>
      </c>
      <c r="E194" s="141">
        <v>0.9</v>
      </c>
      <c r="F194" s="131"/>
      <c r="G194" s="134">
        <f t="shared" si="1"/>
        <v>1462.4400000000026</v>
      </c>
    </row>
    <row r="195" spans="1:7" ht="15" x14ac:dyDescent="0.25">
      <c r="A195" s="129">
        <v>43797</v>
      </c>
      <c r="B195" s="130">
        <v>43797</v>
      </c>
      <c r="C195" s="58" t="s">
        <v>107</v>
      </c>
      <c r="D195" s="58" t="s">
        <v>1267</v>
      </c>
      <c r="E195" s="141">
        <v>1.2</v>
      </c>
      <c r="F195" s="131"/>
      <c r="G195" s="134">
        <f t="shared" si="1"/>
        <v>1461.2400000000025</v>
      </c>
    </row>
    <row r="196" spans="1:7" ht="15" x14ac:dyDescent="0.25">
      <c r="A196" s="129">
        <v>43800</v>
      </c>
      <c r="B196" s="130">
        <v>43800</v>
      </c>
      <c r="C196" s="58" t="s">
        <v>60</v>
      </c>
      <c r="D196" s="58" t="s">
        <v>1268</v>
      </c>
      <c r="E196" s="141">
        <v>1.95</v>
      </c>
      <c r="F196" s="131"/>
      <c r="G196" s="134">
        <f t="shared" si="1"/>
        <v>1459.2900000000025</v>
      </c>
    </row>
    <row r="197" spans="1:7" ht="15" x14ac:dyDescent="0.25">
      <c r="A197" s="129">
        <v>43800</v>
      </c>
      <c r="B197" s="130">
        <v>43800</v>
      </c>
      <c r="C197" s="58" t="s">
        <v>60</v>
      </c>
      <c r="D197" s="58" t="s">
        <v>1268</v>
      </c>
      <c r="E197" s="141">
        <v>1.95</v>
      </c>
      <c r="F197" s="131"/>
      <c r="G197" s="134">
        <f t="shared" si="1"/>
        <v>1457.3400000000024</v>
      </c>
    </row>
    <row r="198" spans="1:7" ht="15" x14ac:dyDescent="0.25">
      <c r="A198" s="129">
        <v>43796</v>
      </c>
      <c r="B198" s="130">
        <v>43796</v>
      </c>
      <c r="C198" s="58" t="s">
        <v>1269</v>
      </c>
      <c r="D198" s="58" t="s">
        <v>1270</v>
      </c>
      <c r="E198" s="141">
        <v>1.4</v>
      </c>
      <c r="F198" s="131"/>
      <c r="G198" s="134">
        <f t="shared" si="1"/>
        <v>1455.9400000000023</v>
      </c>
    </row>
    <row r="199" spans="1:7" ht="15" x14ac:dyDescent="0.25">
      <c r="A199" s="129">
        <v>43801</v>
      </c>
      <c r="B199" s="130">
        <v>43801</v>
      </c>
      <c r="C199" s="58" t="s">
        <v>28</v>
      </c>
      <c r="D199" s="58" t="s">
        <v>1271</v>
      </c>
      <c r="E199" s="141">
        <v>5.3</v>
      </c>
      <c r="F199" s="131"/>
      <c r="G199" s="134">
        <f t="shared" si="1"/>
        <v>1450.6400000000024</v>
      </c>
    </row>
    <row r="200" spans="1:7" ht="15" x14ac:dyDescent="0.25">
      <c r="A200" s="129">
        <v>43801</v>
      </c>
      <c r="B200" s="130">
        <v>43801</v>
      </c>
      <c r="C200" s="58" t="s">
        <v>28</v>
      </c>
      <c r="D200" s="58" t="s">
        <v>1271</v>
      </c>
      <c r="E200" s="141">
        <v>5.3</v>
      </c>
      <c r="F200" s="131"/>
      <c r="G200" s="134">
        <f t="shared" si="1"/>
        <v>1445.3400000000024</v>
      </c>
    </row>
    <row r="201" spans="1:7" ht="15" x14ac:dyDescent="0.25">
      <c r="A201" s="129">
        <v>43794</v>
      </c>
      <c r="B201" s="130">
        <v>43794</v>
      </c>
      <c r="C201" s="58" t="s">
        <v>130</v>
      </c>
      <c r="D201" s="58" t="s">
        <v>7</v>
      </c>
      <c r="E201" s="141">
        <v>4.3499999999999996</v>
      </c>
      <c r="F201" s="131"/>
      <c r="G201" s="134">
        <f t="shared" si="1"/>
        <v>1440.9900000000025</v>
      </c>
    </row>
    <row r="202" spans="1:7" ht="15" x14ac:dyDescent="0.25">
      <c r="A202" s="129">
        <v>43801</v>
      </c>
      <c r="B202" s="130">
        <v>43801</v>
      </c>
      <c r="C202" s="58" t="s">
        <v>59</v>
      </c>
      <c r="D202" s="58" t="s">
        <v>1260</v>
      </c>
      <c r="E202" s="141">
        <v>2.8</v>
      </c>
      <c r="F202" s="131"/>
      <c r="G202" s="134">
        <f t="shared" si="1"/>
        <v>1438.1900000000026</v>
      </c>
    </row>
    <row r="203" spans="1:7" ht="15" x14ac:dyDescent="0.25">
      <c r="A203" s="129">
        <v>43797</v>
      </c>
      <c r="B203" s="130">
        <v>43797</v>
      </c>
      <c r="C203" s="58" t="s">
        <v>88</v>
      </c>
      <c r="D203" s="58" t="s">
        <v>1272</v>
      </c>
      <c r="E203" s="141">
        <v>2.1</v>
      </c>
      <c r="F203" s="131"/>
      <c r="G203" s="134">
        <f t="shared" si="1"/>
        <v>1436.0900000000026</v>
      </c>
    </row>
    <row r="204" spans="1:7" ht="15" x14ac:dyDescent="0.25">
      <c r="A204" s="129">
        <v>43801</v>
      </c>
      <c r="B204" s="130">
        <v>43801</v>
      </c>
      <c r="C204" s="58" t="s">
        <v>72</v>
      </c>
      <c r="D204" s="58" t="s">
        <v>1273</v>
      </c>
      <c r="E204" s="141">
        <v>6.25</v>
      </c>
      <c r="F204" s="131"/>
      <c r="G204" s="134">
        <f t="shared" si="1"/>
        <v>1429.8400000000026</v>
      </c>
    </row>
    <row r="205" spans="1:7" ht="15" x14ac:dyDescent="0.25">
      <c r="A205" s="129">
        <v>43801</v>
      </c>
      <c r="B205" s="130">
        <v>43801</v>
      </c>
      <c r="C205" s="58" t="s">
        <v>56</v>
      </c>
      <c r="D205" s="58" t="s">
        <v>1274</v>
      </c>
      <c r="E205" s="141">
        <v>1.3</v>
      </c>
      <c r="F205" s="131"/>
      <c r="G205" s="134">
        <f t="shared" si="1"/>
        <v>1428.5400000000027</v>
      </c>
    </row>
    <row r="206" spans="1:7" ht="15" x14ac:dyDescent="0.25">
      <c r="A206" s="129">
        <v>43801</v>
      </c>
      <c r="B206" s="130">
        <v>43801</v>
      </c>
      <c r="C206" s="58" t="s">
        <v>107</v>
      </c>
      <c r="D206" s="58" t="s">
        <v>1275</v>
      </c>
      <c r="E206" s="141">
        <v>0.7</v>
      </c>
      <c r="F206" s="131"/>
      <c r="G206" s="134">
        <f t="shared" si="1"/>
        <v>1427.8400000000026</v>
      </c>
    </row>
    <row r="207" spans="1:7" ht="15" x14ac:dyDescent="0.25">
      <c r="A207" s="129">
        <v>43801</v>
      </c>
      <c r="B207" s="130">
        <v>43801</v>
      </c>
      <c r="C207" s="58" t="s">
        <v>19</v>
      </c>
      <c r="D207" s="58" t="s">
        <v>1276</v>
      </c>
      <c r="E207" s="141">
        <v>3.3</v>
      </c>
      <c r="F207" s="131"/>
      <c r="G207" s="134">
        <f t="shared" si="1"/>
        <v>1424.5400000000027</v>
      </c>
    </row>
    <row r="208" spans="1:7" ht="15" x14ac:dyDescent="0.25">
      <c r="A208" s="129">
        <v>43787</v>
      </c>
      <c r="B208" s="130">
        <v>43801</v>
      </c>
      <c r="C208" s="58" t="s">
        <v>130</v>
      </c>
      <c r="D208" s="58" t="s">
        <v>1277</v>
      </c>
      <c r="E208" s="141">
        <v>3.3</v>
      </c>
      <c r="F208" s="131"/>
      <c r="G208" s="134">
        <f t="shared" si="1"/>
        <v>1421.2400000000027</v>
      </c>
    </row>
    <row r="209" spans="1:7" ht="15" x14ac:dyDescent="0.25">
      <c r="A209" s="129">
        <v>43801</v>
      </c>
      <c r="B209" s="130">
        <v>43801</v>
      </c>
      <c r="C209" s="58" t="s">
        <v>1278</v>
      </c>
      <c r="D209" s="58" t="s">
        <v>1279</v>
      </c>
      <c r="E209" s="141">
        <v>1.5</v>
      </c>
      <c r="F209" s="131"/>
      <c r="G209" s="134">
        <f t="shared" si="1"/>
        <v>1419.7400000000027</v>
      </c>
    </row>
    <row r="210" spans="1:7" ht="15" x14ac:dyDescent="0.25">
      <c r="A210" s="129">
        <v>43801</v>
      </c>
      <c r="B210" s="130">
        <v>43801</v>
      </c>
      <c r="C210" s="58" t="s">
        <v>1278</v>
      </c>
      <c r="D210" s="58" t="s">
        <v>1279</v>
      </c>
      <c r="E210" s="141">
        <v>1.5</v>
      </c>
      <c r="F210" s="131"/>
      <c r="G210" s="134">
        <f t="shared" si="1"/>
        <v>1418.2400000000027</v>
      </c>
    </row>
    <row r="211" spans="1:7" ht="15" x14ac:dyDescent="0.25">
      <c r="A211" s="129">
        <v>43801</v>
      </c>
      <c r="B211" s="130">
        <v>43801</v>
      </c>
      <c r="C211" s="58" t="s">
        <v>107</v>
      </c>
      <c r="D211" s="58" t="s">
        <v>1280</v>
      </c>
      <c r="E211" s="141">
        <v>1</v>
      </c>
      <c r="F211" s="131"/>
      <c r="G211" s="134">
        <f t="shared" si="1"/>
        <v>1417.2400000000027</v>
      </c>
    </row>
    <row r="212" spans="1:7" ht="15" x14ac:dyDescent="0.25">
      <c r="A212" s="129">
        <v>43796</v>
      </c>
      <c r="B212" s="130">
        <v>43801</v>
      </c>
      <c r="C212" s="58" t="s">
        <v>130</v>
      </c>
      <c r="D212" s="58" t="s">
        <v>1281</v>
      </c>
      <c r="E212" s="141">
        <v>4.75</v>
      </c>
      <c r="F212" s="131"/>
      <c r="G212" s="134">
        <f t="shared" si="1"/>
        <v>1412.4900000000027</v>
      </c>
    </row>
    <row r="213" spans="1:7" ht="15" x14ac:dyDescent="0.25">
      <c r="A213" s="129">
        <v>43801</v>
      </c>
      <c r="B213" s="130">
        <v>43801</v>
      </c>
      <c r="C213" s="58" t="s">
        <v>364</v>
      </c>
      <c r="D213" s="58" t="s">
        <v>1282</v>
      </c>
      <c r="E213" s="141">
        <v>20</v>
      </c>
      <c r="F213" s="131"/>
      <c r="G213" s="134">
        <f t="shared" si="1"/>
        <v>1392.4900000000027</v>
      </c>
    </row>
    <row r="214" spans="1:7" ht="15" x14ac:dyDescent="0.25">
      <c r="A214" s="129">
        <v>43801</v>
      </c>
      <c r="B214" s="130">
        <v>43801</v>
      </c>
      <c r="C214" s="58" t="s">
        <v>65</v>
      </c>
      <c r="D214" s="58" t="s">
        <v>1283</v>
      </c>
      <c r="E214" s="141">
        <v>2.25</v>
      </c>
      <c r="F214" s="131"/>
      <c r="G214" s="134">
        <f t="shared" si="1"/>
        <v>1390.2400000000027</v>
      </c>
    </row>
    <row r="215" spans="1:7" ht="15" x14ac:dyDescent="0.25">
      <c r="A215" s="129">
        <v>43800</v>
      </c>
      <c r="B215" s="130">
        <v>43800</v>
      </c>
      <c r="C215" s="58" t="s">
        <v>65</v>
      </c>
      <c r="D215" s="58" t="s">
        <v>1283</v>
      </c>
      <c r="E215" s="141">
        <v>6.6</v>
      </c>
      <c r="F215" s="131"/>
      <c r="G215" s="134">
        <f t="shared" si="1"/>
        <v>1383.6400000000028</v>
      </c>
    </row>
    <row r="216" spans="1:7" ht="15" x14ac:dyDescent="0.25">
      <c r="A216" s="129">
        <v>43800</v>
      </c>
      <c r="B216" s="130">
        <v>43800</v>
      </c>
      <c r="C216" s="58" t="s">
        <v>65</v>
      </c>
      <c r="D216" s="58" t="s">
        <v>1283</v>
      </c>
      <c r="E216" s="141">
        <v>33.200000000000003</v>
      </c>
      <c r="F216" s="131"/>
      <c r="G216" s="134">
        <f t="shared" si="1"/>
        <v>1350.4400000000028</v>
      </c>
    </row>
    <row r="217" spans="1:7" ht="15" x14ac:dyDescent="0.25">
      <c r="A217" s="129">
        <v>43779</v>
      </c>
      <c r="B217" s="130">
        <v>43784</v>
      </c>
      <c r="C217" s="58" t="s">
        <v>1284</v>
      </c>
      <c r="D217" s="58" t="s">
        <v>1285</v>
      </c>
      <c r="E217" s="141">
        <v>42</v>
      </c>
      <c r="F217" s="131"/>
      <c r="G217" s="134">
        <f t="shared" si="1"/>
        <v>1308.4400000000028</v>
      </c>
    </row>
    <row r="218" spans="1:7" ht="15" x14ac:dyDescent="0.25">
      <c r="A218" s="129">
        <v>43798</v>
      </c>
      <c r="B218" s="130">
        <v>43798</v>
      </c>
      <c r="C218" s="58" t="s">
        <v>169</v>
      </c>
      <c r="D218" s="58" t="s">
        <v>1286</v>
      </c>
      <c r="E218" s="141">
        <v>8.35</v>
      </c>
      <c r="F218" s="131"/>
      <c r="G218" s="134">
        <f t="shared" si="1"/>
        <v>1300.0900000000029</v>
      </c>
    </row>
    <row r="219" spans="1:7" ht="15" x14ac:dyDescent="0.25">
      <c r="A219" s="129">
        <v>43802</v>
      </c>
      <c r="B219" s="130">
        <v>43802</v>
      </c>
      <c r="C219" s="58" t="s">
        <v>135</v>
      </c>
      <c r="D219" s="58" t="s">
        <v>1287</v>
      </c>
      <c r="E219" s="141">
        <v>5.75</v>
      </c>
      <c r="F219" s="131"/>
      <c r="G219" s="134">
        <f t="shared" si="1"/>
        <v>1294.3400000000029</v>
      </c>
    </row>
    <row r="220" spans="1:7" ht="15" x14ac:dyDescent="0.25">
      <c r="A220" s="129">
        <v>43791</v>
      </c>
      <c r="B220" s="130">
        <v>43802</v>
      </c>
      <c r="C220" s="58" t="s">
        <v>135</v>
      </c>
      <c r="D220" s="58" t="s">
        <v>1288</v>
      </c>
      <c r="E220" s="141">
        <v>2.75</v>
      </c>
      <c r="F220" s="131"/>
      <c r="G220" s="134">
        <f t="shared" si="1"/>
        <v>1291.5900000000029</v>
      </c>
    </row>
    <row r="221" spans="1:7" ht="15" x14ac:dyDescent="0.25">
      <c r="A221" s="129">
        <v>43795</v>
      </c>
      <c r="B221" s="130">
        <v>43795</v>
      </c>
      <c r="C221" s="58" t="s">
        <v>679</v>
      </c>
      <c r="D221" s="58" t="s">
        <v>1289</v>
      </c>
      <c r="E221" s="141">
        <v>2.5</v>
      </c>
      <c r="F221" s="131"/>
      <c r="G221" s="134">
        <f t="shared" si="1"/>
        <v>1289.0900000000029</v>
      </c>
    </row>
    <row r="222" spans="1:7" ht="15" x14ac:dyDescent="0.25">
      <c r="A222" s="129">
        <v>43802</v>
      </c>
      <c r="B222" s="130">
        <v>43802</v>
      </c>
      <c r="C222" s="58" t="s">
        <v>130</v>
      </c>
      <c r="D222" s="58" t="s">
        <v>7</v>
      </c>
      <c r="E222" s="141">
        <v>9.25</v>
      </c>
      <c r="F222" s="131"/>
      <c r="G222" s="134">
        <f t="shared" si="1"/>
        <v>1279.8400000000029</v>
      </c>
    </row>
    <row r="223" spans="1:7" ht="15" x14ac:dyDescent="0.25">
      <c r="A223" s="57">
        <v>43798</v>
      </c>
      <c r="B223" s="57">
        <v>43798</v>
      </c>
      <c r="C223" s="58" t="s">
        <v>56</v>
      </c>
      <c r="D223" s="58" t="s">
        <v>1290</v>
      </c>
      <c r="E223" s="141">
        <v>5.05</v>
      </c>
      <c r="F223" s="58"/>
      <c r="G223" s="134">
        <f t="shared" si="1"/>
        <v>1274.7900000000029</v>
      </c>
    </row>
    <row r="224" spans="1:7" ht="15" x14ac:dyDescent="0.25">
      <c r="A224" s="57">
        <v>43802</v>
      </c>
      <c r="B224" s="57">
        <v>43803</v>
      </c>
      <c r="C224" s="58" t="s">
        <v>130</v>
      </c>
      <c r="D224" s="58" t="s">
        <v>1291</v>
      </c>
      <c r="E224" s="141">
        <v>5.0999999999999996</v>
      </c>
      <c r="F224" s="58"/>
      <c r="G224" s="134">
        <f t="shared" si="1"/>
        <v>1269.690000000003</v>
      </c>
    </row>
    <row r="225" spans="1:7" ht="15" x14ac:dyDescent="0.25">
      <c r="A225" s="57">
        <v>43803</v>
      </c>
      <c r="B225" s="57">
        <v>43803</v>
      </c>
      <c r="C225" s="58" t="s">
        <v>107</v>
      </c>
      <c r="D225" s="58" t="s">
        <v>1292</v>
      </c>
      <c r="E225" s="141">
        <v>2.5</v>
      </c>
      <c r="F225" s="58"/>
      <c r="G225" s="134">
        <f t="shared" si="1"/>
        <v>1267.190000000003</v>
      </c>
    </row>
    <row r="226" spans="1:7" ht="15" x14ac:dyDescent="0.25">
      <c r="A226" s="57">
        <v>43802</v>
      </c>
      <c r="B226" s="57">
        <v>43802</v>
      </c>
      <c r="C226" s="58" t="s">
        <v>130</v>
      </c>
      <c r="D226" s="58" t="s">
        <v>1293</v>
      </c>
      <c r="E226" s="141">
        <v>8</v>
      </c>
      <c r="F226" s="58"/>
      <c r="G226" s="134">
        <f t="shared" si="1"/>
        <v>1259.190000000003</v>
      </c>
    </row>
    <row r="227" spans="1:7" ht="15" x14ac:dyDescent="0.25">
      <c r="A227" s="57">
        <v>43801</v>
      </c>
      <c r="B227" s="57">
        <v>43801</v>
      </c>
      <c r="C227" s="58" t="s">
        <v>58</v>
      </c>
      <c r="D227" s="58" t="s">
        <v>58</v>
      </c>
      <c r="E227" s="141">
        <v>2.8</v>
      </c>
      <c r="F227" s="58"/>
      <c r="G227" s="134">
        <f t="shared" si="1"/>
        <v>1256.3900000000031</v>
      </c>
    </row>
    <row r="228" spans="1:7" ht="15" x14ac:dyDescent="0.25">
      <c r="A228" s="57">
        <v>43803</v>
      </c>
      <c r="B228" s="57">
        <v>43803</v>
      </c>
      <c r="C228" s="58" t="s">
        <v>130</v>
      </c>
      <c r="D228" s="58" t="s">
        <v>1294</v>
      </c>
      <c r="E228" s="141">
        <v>5.0999999999999996</v>
      </c>
      <c r="F228" s="58"/>
      <c r="G228" s="134">
        <f t="shared" ref="G228:G304" si="2">G227-E228</f>
        <v>1251.2900000000031</v>
      </c>
    </row>
    <row r="229" spans="1:7" ht="15" x14ac:dyDescent="0.25">
      <c r="A229" s="57">
        <v>43802</v>
      </c>
      <c r="B229" s="57">
        <v>43802</v>
      </c>
      <c r="C229" s="58" t="s">
        <v>43</v>
      </c>
      <c r="D229" s="58" t="s">
        <v>1295</v>
      </c>
      <c r="E229" s="141">
        <v>9.3000000000000007</v>
      </c>
      <c r="F229" s="58"/>
      <c r="G229" s="134">
        <f t="shared" si="2"/>
        <v>1241.9900000000032</v>
      </c>
    </row>
    <row r="230" spans="1:7" ht="15" x14ac:dyDescent="0.25">
      <c r="A230" s="57">
        <v>43802</v>
      </c>
      <c r="B230" s="57">
        <v>43802</v>
      </c>
      <c r="C230" s="58" t="s">
        <v>43</v>
      </c>
      <c r="D230" s="58" t="s">
        <v>1295</v>
      </c>
      <c r="E230" s="141">
        <v>9.3000000000000007</v>
      </c>
      <c r="F230" s="58"/>
      <c r="G230" s="134">
        <f t="shared" si="2"/>
        <v>1232.6900000000032</v>
      </c>
    </row>
    <row r="231" spans="1:7" ht="15" x14ac:dyDescent="0.25">
      <c r="A231" s="57">
        <v>43802</v>
      </c>
      <c r="B231" s="57">
        <v>43802</v>
      </c>
      <c r="C231" s="58" t="s">
        <v>130</v>
      </c>
      <c r="D231" s="58" t="s">
        <v>1294</v>
      </c>
      <c r="E231" s="141">
        <v>7.3</v>
      </c>
      <c r="F231" s="58"/>
      <c r="G231" s="134">
        <f t="shared" si="2"/>
        <v>1225.3900000000033</v>
      </c>
    </row>
    <row r="232" spans="1:7" ht="15" x14ac:dyDescent="0.25">
      <c r="A232" s="57">
        <v>43803</v>
      </c>
      <c r="B232" s="57">
        <v>43803</v>
      </c>
      <c r="C232" s="58" t="s">
        <v>130</v>
      </c>
      <c r="D232" s="58" t="s">
        <v>1296</v>
      </c>
      <c r="E232" s="141">
        <v>2.85</v>
      </c>
      <c r="F232" s="58"/>
      <c r="G232" s="134">
        <f t="shared" si="2"/>
        <v>1222.5400000000034</v>
      </c>
    </row>
    <row r="233" spans="1:7" ht="15" x14ac:dyDescent="0.25">
      <c r="A233" s="57">
        <v>43802</v>
      </c>
      <c r="B233" s="57">
        <v>43802</v>
      </c>
      <c r="C233" s="58" t="s">
        <v>72</v>
      </c>
      <c r="D233" s="58" t="s">
        <v>1297</v>
      </c>
      <c r="E233" s="141">
        <v>4.25</v>
      </c>
      <c r="F233" s="58"/>
      <c r="G233" s="134">
        <f t="shared" si="2"/>
        <v>1218.2900000000034</v>
      </c>
    </row>
    <row r="234" spans="1:7" ht="15" x14ac:dyDescent="0.25">
      <c r="A234" s="57">
        <v>43801</v>
      </c>
      <c r="B234" s="57">
        <v>43801</v>
      </c>
      <c r="C234" s="58" t="s">
        <v>60</v>
      </c>
      <c r="D234" s="58" t="s">
        <v>1298</v>
      </c>
      <c r="E234" s="141">
        <v>5.3</v>
      </c>
      <c r="F234" s="58"/>
      <c r="G234" s="134">
        <f t="shared" si="2"/>
        <v>1212.9900000000034</v>
      </c>
    </row>
    <row r="235" spans="1:7" ht="15" x14ac:dyDescent="0.25">
      <c r="A235" s="57">
        <v>43801</v>
      </c>
      <c r="B235" s="57">
        <v>43801</v>
      </c>
      <c r="C235" s="58" t="s">
        <v>60</v>
      </c>
      <c r="D235" s="58" t="s">
        <v>1298</v>
      </c>
      <c r="E235" s="141">
        <v>5.3</v>
      </c>
      <c r="F235" s="58"/>
      <c r="G235" s="134">
        <f t="shared" si="2"/>
        <v>1207.6900000000035</v>
      </c>
    </row>
    <row r="236" spans="1:7" ht="15" x14ac:dyDescent="0.25">
      <c r="A236" s="57">
        <v>43802</v>
      </c>
      <c r="B236" s="57">
        <v>43802</v>
      </c>
      <c r="C236" s="58" t="s">
        <v>78</v>
      </c>
      <c r="D236" s="58" t="s">
        <v>1299</v>
      </c>
      <c r="E236" s="141">
        <v>6.2</v>
      </c>
      <c r="F236" s="58"/>
      <c r="G236" s="134">
        <f t="shared" si="2"/>
        <v>1201.4900000000034</v>
      </c>
    </row>
    <row r="237" spans="1:7" ht="15" x14ac:dyDescent="0.25">
      <c r="A237" s="57">
        <v>43802</v>
      </c>
      <c r="B237" s="57">
        <v>43802</v>
      </c>
      <c r="C237" s="58" t="s">
        <v>56</v>
      </c>
      <c r="D237" s="58" t="s">
        <v>729</v>
      </c>
      <c r="E237" s="141">
        <v>8.6999999999999993</v>
      </c>
      <c r="F237" s="58"/>
      <c r="G237" s="134">
        <f t="shared" si="2"/>
        <v>1192.7900000000034</v>
      </c>
    </row>
    <row r="238" spans="1:7" ht="15" x14ac:dyDescent="0.25">
      <c r="A238" s="57">
        <v>43801</v>
      </c>
      <c r="B238" s="57">
        <v>43801</v>
      </c>
      <c r="C238" s="58" t="s">
        <v>63</v>
      </c>
      <c r="D238" s="58" t="s">
        <v>1300</v>
      </c>
      <c r="E238" s="141">
        <v>7</v>
      </c>
      <c r="F238" s="58"/>
      <c r="G238" s="134">
        <f t="shared" si="2"/>
        <v>1185.7900000000034</v>
      </c>
    </row>
    <row r="239" spans="1:7" ht="15" x14ac:dyDescent="0.25">
      <c r="A239" s="57">
        <v>43804</v>
      </c>
      <c r="B239" s="57">
        <v>43804</v>
      </c>
      <c r="C239" s="58" t="s">
        <v>83</v>
      </c>
      <c r="D239" s="58" t="s">
        <v>381</v>
      </c>
      <c r="E239" s="141">
        <v>11.99</v>
      </c>
      <c r="F239" s="58"/>
      <c r="G239" s="134">
        <f t="shared" si="2"/>
        <v>1173.8000000000034</v>
      </c>
    </row>
    <row r="240" spans="1:7" ht="15" x14ac:dyDescent="0.25">
      <c r="A240" s="57">
        <v>43801</v>
      </c>
      <c r="B240" s="57">
        <v>43801</v>
      </c>
      <c r="C240" s="58" t="s">
        <v>1301</v>
      </c>
      <c r="D240" s="58" t="s">
        <v>1302</v>
      </c>
      <c r="E240" s="141">
        <v>4.55</v>
      </c>
      <c r="F240" s="58"/>
      <c r="G240" s="134">
        <f t="shared" si="2"/>
        <v>1169.2500000000034</v>
      </c>
    </row>
    <row r="241" spans="1:7" ht="15" x14ac:dyDescent="0.25">
      <c r="A241" s="57">
        <v>43805</v>
      </c>
      <c r="B241" s="57">
        <v>43805</v>
      </c>
      <c r="C241" s="58" t="s">
        <v>1303</v>
      </c>
      <c r="D241" s="58" t="s">
        <v>1304</v>
      </c>
      <c r="E241" s="141">
        <v>9.5</v>
      </c>
      <c r="F241" s="58"/>
      <c r="G241" s="134">
        <f t="shared" si="2"/>
        <v>1159.7500000000034</v>
      </c>
    </row>
    <row r="242" spans="1:7" ht="15" x14ac:dyDescent="0.25">
      <c r="A242" s="129">
        <v>43804</v>
      </c>
      <c r="B242" s="130">
        <v>43804</v>
      </c>
      <c r="C242" s="58" t="s">
        <v>130</v>
      </c>
      <c r="D242" s="58" t="s">
        <v>7</v>
      </c>
      <c r="E242" s="141">
        <v>7.15</v>
      </c>
      <c r="F242" s="131"/>
      <c r="G242" s="134">
        <f t="shared" si="2"/>
        <v>1152.6000000000033</v>
      </c>
    </row>
    <row r="243" spans="1:7" ht="15" x14ac:dyDescent="0.25">
      <c r="A243" s="129">
        <v>43803</v>
      </c>
      <c r="B243" s="130">
        <v>43803</v>
      </c>
      <c r="C243" s="58" t="s">
        <v>87</v>
      </c>
      <c r="D243" s="58" t="s">
        <v>1305</v>
      </c>
      <c r="E243" s="141">
        <v>5.05</v>
      </c>
      <c r="F243" s="131"/>
      <c r="G243" s="134">
        <f t="shared" si="2"/>
        <v>1147.5500000000034</v>
      </c>
    </row>
    <row r="244" spans="1:7" ht="15" x14ac:dyDescent="0.25">
      <c r="A244" s="129">
        <v>43803</v>
      </c>
      <c r="B244" s="130">
        <v>43803</v>
      </c>
      <c r="C244" s="58" t="s">
        <v>981</v>
      </c>
      <c r="D244" s="58" t="s">
        <v>1306</v>
      </c>
      <c r="E244" s="141">
        <v>5.5</v>
      </c>
      <c r="F244" s="131"/>
      <c r="G244" s="134">
        <f t="shared" si="2"/>
        <v>1142.0500000000034</v>
      </c>
    </row>
    <row r="245" spans="1:7" ht="15" x14ac:dyDescent="0.25">
      <c r="A245" s="129">
        <v>43806</v>
      </c>
      <c r="B245" s="130">
        <v>43806</v>
      </c>
      <c r="C245" s="58" t="s">
        <v>169</v>
      </c>
      <c r="D245" s="58" t="s">
        <v>1307</v>
      </c>
      <c r="E245" s="141">
        <v>1.85</v>
      </c>
      <c r="F245" s="131"/>
      <c r="G245" s="134">
        <f t="shared" si="2"/>
        <v>1140.2000000000035</v>
      </c>
    </row>
    <row r="246" spans="1:7" ht="15" x14ac:dyDescent="0.25">
      <c r="A246" s="129">
        <v>43806</v>
      </c>
      <c r="B246" s="130">
        <v>43806</v>
      </c>
      <c r="C246" s="58" t="s">
        <v>444</v>
      </c>
      <c r="D246" s="58" t="s">
        <v>1308</v>
      </c>
      <c r="E246" s="141">
        <v>8.4</v>
      </c>
      <c r="F246" s="131"/>
      <c r="G246" s="134">
        <f t="shared" si="2"/>
        <v>1131.8000000000034</v>
      </c>
    </row>
    <row r="247" spans="1:7" ht="15" x14ac:dyDescent="0.25">
      <c r="A247" s="129">
        <v>43806</v>
      </c>
      <c r="B247" s="130">
        <v>43806</v>
      </c>
      <c r="C247" s="58" t="s">
        <v>49</v>
      </c>
      <c r="D247" s="58" t="s">
        <v>1309</v>
      </c>
      <c r="E247" s="141">
        <v>1.35</v>
      </c>
      <c r="F247" s="131"/>
      <c r="G247" s="134">
        <f t="shared" si="2"/>
        <v>1130.4500000000035</v>
      </c>
    </row>
    <row r="248" spans="1:7" ht="15" x14ac:dyDescent="0.25">
      <c r="A248" s="129">
        <v>43806</v>
      </c>
      <c r="B248" s="130">
        <v>43806</v>
      </c>
      <c r="C248" s="58" t="s">
        <v>60</v>
      </c>
      <c r="D248" s="58" t="s">
        <v>1310</v>
      </c>
      <c r="E248" s="141">
        <v>5.3</v>
      </c>
      <c r="F248" s="131"/>
      <c r="G248" s="134">
        <f t="shared" si="2"/>
        <v>1125.1500000000035</v>
      </c>
    </row>
    <row r="249" spans="1:7" ht="15" x14ac:dyDescent="0.25">
      <c r="A249" s="129">
        <v>43806</v>
      </c>
      <c r="B249" s="130">
        <v>43806</v>
      </c>
      <c r="C249" s="58" t="s">
        <v>60</v>
      </c>
      <c r="D249" s="58" t="s">
        <v>1310</v>
      </c>
      <c r="E249" s="141">
        <v>5.3</v>
      </c>
      <c r="F249" s="131"/>
      <c r="G249" s="134">
        <f t="shared" si="2"/>
        <v>1119.8500000000035</v>
      </c>
    </row>
    <row r="250" spans="1:7" ht="15" x14ac:dyDescent="0.25">
      <c r="A250" s="129">
        <v>43791</v>
      </c>
      <c r="B250" s="130">
        <v>43807</v>
      </c>
      <c r="C250" s="58" t="s">
        <v>130</v>
      </c>
      <c r="D250" s="58" t="s">
        <v>1311</v>
      </c>
      <c r="E250" s="141">
        <v>3.9</v>
      </c>
      <c r="F250" s="131"/>
      <c r="G250" s="134">
        <f t="shared" si="2"/>
        <v>1115.9500000000035</v>
      </c>
    </row>
    <row r="251" spans="1:7" ht="15" x14ac:dyDescent="0.25">
      <c r="A251" s="129">
        <v>43806</v>
      </c>
      <c r="B251" s="130">
        <v>43806</v>
      </c>
      <c r="C251" s="58" t="s">
        <v>107</v>
      </c>
      <c r="D251" s="58" t="s">
        <v>1312</v>
      </c>
      <c r="E251" s="141">
        <v>1</v>
      </c>
      <c r="F251" s="131"/>
      <c r="G251" s="134">
        <f t="shared" si="2"/>
        <v>1114.9500000000035</v>
      </c>
    </row>
    <row r="252" spans="1:7" ht="15" x14ac:dyDescent="0.25">
      <c r="A252" s="129">
        <v>43806</v>
      </c>
      <c r="B252" s="130">
        <v>43806</v>
      </c>
      <c r="C252" s="58" t="s">
        <v>310</v>
      </c>
      <c r="D252" s="58" t="s">
        <v>1313</v>
      </c>
      <c r="E252" s="141">
        <v>9.4499999999999993</v>
      </c>
      <c r="F252" s="131"/>
      <c r="G252" s="134">
        <f t="shared" si="2"/>
        <v>1105.5000000000034</v>
      </c>
    </row>
    <row r="253" spans="1:7" ht="15" x14ac:dyDescent="0.25">
      <c r="A253" s="129">
        <v>43806</v>
      </c>
      <c r="B253" s="130">
        <v>43806</v>
      </c>
      <c r="C253" s="58" t="s">
        <v>60</v>
      </c>
      <c r="D253" s="58" t="s">
        <v>1314</v>
      </c>
      <c r="E253" s="141">
        <v>9.3000000000000007</v>
      </c>
      <c r="F253" s="131"/>
      <c r="G253" s="134">
        <f t="shared" si="2"/>
        <v>1096.2000000000035</v>
      </c>
    </row>
    <row r="254" spans="1:7" ht="15" x14ac:dyDescent="0.25">
      <c r="A254" s="129">
        <v>43806</v>
      </c>
      <c r="B254" s="130">
        <v>43806</v>
      </c>
      <c r="C254" s="58" t="s">
        <v>60</v>
      </c>
      <c r="D254" s="58" t="s">
        <v>1314</v>
      </c>
      <c r="E254" s="141">
        <v>9.3000000000000007</v>
      </c>
      <c r="F254" s="131"/>
      <c r="G254" s="134">
        <f t="shared" si="2"/>
        <v>1086.9000000000035</v>
      </c>
    </row>
    <row r="255" spans="1:7" ht="15" x14ac:dyDescent="0.25">
      <c r="A255" s="129">
        <v>43791</v>
      </c>
      <c r="B255" s="130">
        <v>43791</v>
      </c>
      <c r="C255" s="58" t="s">
        <v>1315</v>
      </c>
      <c r="D255" s="58" t="s">
        <v>1317</v>
      </c>
      <c r="E255" s="141">
        <v>1</v>
      </c>
      <c r="F255" s="131"/>
      <c r="G255" s="134">
        <f t="shared" si="2"/>
        <v>1085.9000000000035</v>
      </c>
    </row>
    <row r="256" spans="1:7" ht="15" x14ac:dyDescent="0.25">
      <c r="A256" s="129">
        <v>43791</v>
      </c>
      <c r="B256" s="130">
        <v>43791</v>
      </c>
      <c r="C256" s="58" t="s">
        <v>1316</v>
      </c>
      <c r="D256" s="58" t="s">
        <v>1317</v>
      </c>
      <c r="E256" s="141">
        <v>21</v>
      </c>
      <c r="F256" s="131"/>
      <c r="G256" s="134">
        <f t="shared" si="2"/>
        <v>1064.9000000000035</v>
      </c>
    </row>
    <row r="257" spans="1:7" ht="15" x14ac:dyDescent="0.25">
      <c r="A257" s="129">
        <v>43778</v>
      </c>
      <c r="B257" s="130">
        <v>43778</v>
      </c>
      <c r="C257" s="58" t="s">
        <v>1318</v>
      </c>
      <c r="D257" s="58" t="s">
        <v>1319</v>
      </c>
      <c r="E257" s="141">
        <v>11</v>
      </c>
      <c r="F257" s="131"/>
      <c r="G257" s="134">
        <f t="shared" si="2"/>
        <v>1053.9000000000035</v>
      </c>
    </row>
    <row r="258" spans="1:7" ht="15" x14ac:dyDescent="0.25">
      <c r="A258" s="129">
        <v>43797</v>
      </c>
      <c r="B258" s="130">
        <v>43797</v>
      </c>
      <c r="C258" s="58" t="s">
        <v>169</v>
      </c>
      <c r="D258" s="58" t="s">
        <v>1320</v>
      </c>
      <c r="E258" s="141">
        <v>2.25</v>
      </c>
      <c r="F258" s="131"/>
      <c r="G258" s="134">
        <f t="shared" si="2"/>
        <v>1051.6500000000035</v>
      </c>
    </row>
    <row r="259" spans="1:7" ht="15" x14ac:dyDescent="0.25">
      <c r="A259" s="129">
        <v>43802</v>
      </c>
      <c r="B259" s="130">
        <v>43802</v>
      </c>
      <c r="C259" s="58" t="s">
        <v>78</v>
      </c>
      <c r="D259" s="58" t="s">
        <v>1321</v>
      </c>
      <c r="E259" s="141">
        <v>5.75</v>
      </c>
      <c r="F259" s="131"/>
      <c r="G259" s="134">
        <f t="shared" si="2"/>
        <v>1045.9000000000035</v>
      </c>
    </row>
    <row r="260" spans="1:7" ht="15" x14ac:dyDescent="0.25">
      <c r="A260" s="129">
        <v>43783</v>
      </c>
      <c r="B260" s="130">
        <v>43783</v>
      </c>
      <c r="C260" s="58" t="s">
        <v>130</v>
      </c>
      <c r="D260" s="58" t="s">
        <v>7</v>
      </c>
      <c r="E260" s="141">
        <v>7.15</v>
      </c>
      <c r="F260" s="131"/>
      <c r="G260" s="134">
        <f t="shared" si="2"/>
        <v>1038.7500000000034</v>
      </c>
    </row>
    <row r="261" spans="1:7" ht="15" x14ac:dyDescent="0.25">
      <c r="A261" s="129">
        <v>43803</v>
      </c>
      <c r="B261" s="130">
        <v>43803</v>
      </c>
      <c r="C261" s="58" t="s">
        <v>607</v>
      </c>
      <c r="D261" s="58" t="s">
        <v>1322</v>
      </c>
      <c r="E261" s="141">
        <v>3.75</v>
      </c>
      <c r="F261" s="131"/>
      <c r="G261" s="134">
        <f t="shared" si="2"/>
        <v>1035.0000000000034</v>
      </c>
    </row>
    <row r="262" spans="1:7" ht="15" x14ac:dyDescent="0.25">
      <c r="A262" s="129">
        <v>43808</v>
      </c>
      <c r="B262" s="130">
        <v>43808</v>
      </c>
      <c r="C262" s="58" t="s">
        <v>107</v>
      </c>
      <c r="D262" s="58" t="s">
        <v>526</v>
      </c>
      <c r="E262" s="141">
        <v>1.25</v>
      </c>
      <c r="F262" s="131"/>
      <c r="G262" s="134">
        <f t="shared" si="2"/>
        <v>1033.7500000000034</v>
      </c>
    </row>
    <row r="263" spans="1:7" ht="15" x14ac:dyDescent="0.25">
      <c r="A263" s="129">
        <v>43808</v>
      </c>
      <c r="B263" s="130">
        <v>43808</v>
      </c>
      <c r="C263" s="58" t="s">
        <v>130</v>
      </c>
      <c r="D263" s="58" t="s">
        <v>1294</v>
      </c>
      <c r="E263" s="141">
        <v>7.45</v>
      </c>
      <c r="F263" s="131"/>
      <c r="G263" s="134">
        <f t="shared" si="2"/>
        <v>1026.3000000000034</v>
      </c>
    </row>
    <row r="264" spans="1:7" ht="15" x14ac:dyDescent="0.25">
      <c r="A264" s="129">
        <v>43804</v>
      </c>
      <c r="B264" s="130">
        <v>43808</v>
      </c>
      <c r="C264" s="58" t="s">
        <v>87</v>
      </c>
      <c r="D264" s="58" t="s">
        <v>1323</v>
      </c>
      <c r="E264" s="141">
        <v>3.4</v>
      </c>
      <c r="F264" s="131"/>
      <c r="G264" s="134">
        <f t="shared" si="2"/>
        <v>1022.9000000000034</v>
      </c>
    </row>
    <row r="265" spans="1:7" ht="15" x14ac:dyDescent="0.25">
      <c r="A265" s="129">
        <v>43808</v>
      </c>
      <c r="B265" s="130">
        <v>43808</v>
      </c>
      <c r="C265" s="58" t="s">
        <v>521</v>
      </c>
      <c r="D265" s="58" t="s">
        <v>729</v>
      </c>
      <c r="E265" s="141">
        <v>8.9499999999999993</v>
      </c>
      <c r="F265" s="131"/>
      <c r="G265" s="134">
        <f t="shared" si="2"/>
        <v>1013.9500000000033</v>
      </c>
    </row>
    <row r="266" spans="1:7" ht="15" x14ac:dyDescent="0.25">
      <c r="A266" s="129">
        <v>43808</v>
      </c>
      <c r="B266" s="130">
        <v>43778</v>
      </c>
      <c r="C266" s="58" t="s">
        <v>56</v>
      </c>
      <c r="D266" s="58" t="s">
        <v>1325</v>
      </c>
      <c r="E266" s="141">
        <v>3.1</v>
      </c>
      <c r="F266" s="131"/>
      <c r="G266" s="134">
        <f t="shared" si="2"/>
        <v>1010.8500000000033</v>
      </c>
    </row>
    <row r="267" spans="1:7" ht="15" x14ac:dyDescent="0.25">
      <c r="A267" s="129">
        <v>43808</v>
      </c>
      <c r="B267" s="130">
        <v>43808</v>
      </c>
      <c r="C267" s="58" t="s">
        <v>56</v>
      </c>
      <c r="D267" s="58" t="s">
        <v>1324</v>
      </c>
      <c r="E267" s="141">
        <v>4.5</v>
      </c>
      <c r="F267" s="131"/>
      <c r="G267" s="134">
        <f t="shared" si="2"/>
        <v>1006.3500000000033</v>
      </c>
    </row>
    <row r="268" spans="1:7" ht="15" x14ac:dyDescent="0.25">
      <c r="A268" s="129">
        <v>43808</v>
      </c>
      <c r="B268" s="130">
        <v>43809</v>
      </c>
      <c r="C268" s="58" t="s">
        <v>107</v>
      </c>
      <c r="D268" s="58" t="s">
        <v>1326</v>
      </c>
      <c r="E268" s="141">
        <v>1.2</v>
      </c>
      <c r="F268" s="131"/>
      <c r="G268" s="134">
        <f t="shared" si="2"/>
        <v>1005.1500000000033</v>
      </c>
    </row>
    <row r="269" spans="1:7" ht="15" x14ac:dyDescent="0.25">
      <c r="A269" s="129">
        <v>43808</v>
      </c>
      <c r="B269" s="130">
        <v>43809</v>
      </c>
      <c r="C269" s="58" t="s">
        <v>107</v>
      </c>
      <c r="D269" s="58" t="s">
        <v>1326</v>
      </c>
      <c r="E269" s="141">
        <v>1.05</v>
      </c>
      <c r="F269" s="131"/>
      <c r="G269" s="134">
        <f t="shared" si="2"/>
        <v>1004.1000000000033</v>
      </c>
    </row>
    <row r="270" spans="1:7" ht="15" x14ac:dyDescent="0.25">
      <c r="A270" s="129">
        <v>43808</v>
      </c>
      <c r="B270" s="130">
        <v>43808</v>
      </c>
      <c r="C270" s="58" t="s">
        <v>99</v>
      </c>
      <c r="D270" s="58" t="s">
        <v>1327</v>
      </c>
      <c r="E270" s="141">
        <v>2.4500000000000002</v>
      </c>
      <c r="F270" s="131"/>
      <c r="G270" s="134">
        <f t="shared" si="2"/>
        <v>1001.6500000000033</v>
      </c>
    </row>
    <row r="271" spans="1:7" ht="15" x14ac:dyDescent="0.25">
      <c r="A271" s="129">
        <v>43806</v>
      </c>
      <c r="B271" s="130">
        <v>43806</v>
      </c>
      <c r="C271" s="58" t="s">
        <v>1328</v>
      </c>
      <c r="D271" s="58" t="s">
        <v>1329</v>
      </c>
      <c r="E271" s="141">
        <v>8.5500000000000007</v>
      </c>
      <c r="F271" s="131"/>
      <c r="G271" s="134">
        <f t="shared" si="2"/>
        <v>993.10000000000332</v>
      </c>
    </row>
    <row r="272" spans="1:7" ht="15" x14ac:dyDescent="0.25">
      <c r="A272" s="129">
        <v>43808</v>
      </c>
      <c r="B272" s="130">
        <v>43808</v>
      </c>
      <c r="C272" s="58" t="s">
        <v>1330</v>
      </c>
      <c r="D272" s="58" t="s">
        <v>1331</v>
      </c>
      <c r="E272" s="141">
        <v>1.95</v>
      </c>
      <c r="F272" s="131"/>
      <c r="G272" s="134">
        <f t="shared" si="2"/>
        <v>991.15000000000327</v>
      </c>
    </row>
    <row r="273" spans="1:7" ht="15" x14ac:dyDescent="0.25">
      <c r="A273" s="129">
        <v>43804</v>
      </c>
      <c r="B273" s="130">
        <v>43804</v>
      </c>
      <c r="C273" s="58" t="s">
        <v>107</v>
      </c>
      <c r="D273" s="58" t="s">
        <v>1332</v>
      </c>
      <c r="E273" s="141">
        <v>3</v>
      </c>
      <c r="F273" s="131"/>
      <c r="G273" s="134">
        <f t="shared" si="2"/>
        <v>988.15000000000327</v>
      </c>
    </row>
    <row r="274" spans="1:7" ht="15" x14ac:dyDescent="0.25">
      <c r="A274" s="129">
        <v>43803</v>
      </c>
      <c r="B274" s="130">
        <v>43808</v>
      </c>
      <c r="C274" s="58" t="s">
        <v>60</v>
      </c>
      <c r="D274" s="58" t="s">
        <v>1333</v>
      </c>
      <c r="E274" s="141">
        <v>5.3</v>
      </c>
      <c r="F274" s="131"/>
      <c r="G274" s="134">
        <f t="shared" si="2"/>
        <v>982.85000000000332</v>
      </c>
    </row>
    <row r="275" spans="1:7" ht="15" x14ac:dyDescent="0.25">
      <c r="A275" s="129">
        <v>43803</v>
      </c>
      <c r="B275" s="130">
        <v>43808</v>
      </c>
      <c r="C275" s="58" t="s">
        <v>60</v>
      </c>
      <c r="D275" s="58" t="s">
        <v>1333</v>
      </c>
      <c r="E275" s="141">
        <v>5.3</v>
      </c>
      <c r="F275" s="131"/>
      <c r="G275" s="134">
        <f t="shared" si="2"/>
        <v>977.55000000000337</v>
      </c>
    </row>
    <row r="276" spans="1:7" ht="15" x14ac:dyDescent="0.25">
      <c r="A276" s="129">
        <v>43808</v>
      </c>
      <c r="B276" s="130">
        <v>43808</v>
      </c>
      <c r="C276" s="58" t="s">
        <v>80</v>
      </c>
      <c r="D276" s="58" t="s">
        <v>1334</v>
      </c>
      <c r="E276" s="141">
        <v>2.95</v>
      </c>
      <c r="F276" s="131"/>
      <c r="G276" s="134">
        <f t="shared" si="2"/>
        <v>974.60000000000332</v>
      </c>
    </row>
    <row r="277" spans="1:7" ht="15" x14ac:dyDescent="0.25">
      <c r="A277" s="129">
        <v>43808</v>
      </c>
      <c r="B277" s="130">
        <v>43808</v>
      </c>
      <c r="C277" s="58" t="s">
        <v>130</v>
      </c>
      <c r="D277" s="58" t="s">
        <v>1335</v>
      </c>
      <c r="E277" s="141">
        <v>9.6999999999999993</v>
      </c>
      <c r="F277" s="131"/>
      <c r="G277" s="134">
        <f t="shared" si="2"/>
        <v>964.90000000000327</v>
      </c>
    </row>
    <row r="278" spans="1:7" ht="15" x14ac:dyDescent="0.25">
      <c r="A278" s="129">
        <v>43809</v>
      </c>
      <c r="B278" s="130">
        <v>43809</v>
      </c>
      <c r="C278" s="58" t="s">
        <v>87</v>
      </c>
      <c r="D278" s="58" t="s">
        <v>1336</v>
      </c>
      <c r="E278" s="141">
        <v>8.6999999999999993</v>
      </c>
      <c r="F278" s="131"/>
      <c r="G278" s="134">
        <f t="shared" si="2"/>
        <v>956.20000000000323</v>
      </c>
    </row>
    <row r="279" spans="1:7" ht="15" x14ac:dyDescent="0.25">
      <c r="A279" s="129">
        <v>43803</v>
      </c>
      <c r="B279" s="130">
        <v>43803</v>
      </c>
      <c r="C279" s="58" t="s">
        <v>679</v>
      </c>
      <c r="D279" s="58" t="s">
        <v>1337</v>
      </c>
      <c r="E279" s="141">
        <v>3.2</v>
      </c>
      <c r="F279" s="131"/>
      <c r="G279" s="134">
        <f t="shared" si="2"/>
        <v>953.00000000000318</v>
      </c>
    </row>
    <row r="280" spans="1:7" ht="15" x14ac:dyDescent="0.25">
      <c r="A280" s="129">
        <v>43809</v>
      </c>
      <c r="B280" s="130">
        <v>43809</v>
      </c>
      <c r="C280" s="58" t="s">
        <v>130</v>
      </c>
      <c r="D280" s="58" t="s">
        <v>7</v>
      </c>
      <c r="E280" s="141">
        <v>7.7</v>
      </c>
      <c r="F280" s="131"/>
      <c r="G280" s="134">
        <f t="shared" si="2"/>
        <v>945.30000000000314</v>
      </c>
    </row>
    <row r="281" spans="1:7" ht="15" x14ac:dyDescent="0.25">
      <c r="A281" s="129">
        <v>43808</v>
      </c>
      <c r="B281" s="130">
        <v>43808</v>
      </c>
      <c r="C281" s="58" t="s">
        <v>130</v>
      </c>
      <c r="D281" s="58" t="s">
        <v>1338</v>
      </c>
      <c r="E281" s="141">
        <v>1.25</v>
      </c>
      <c r="F281" s="131"/>
      <c r="G281" s="134">
        <f t="shared" si="2"/>
        <v>944.05000000000314</v>
      </c>
    </row>
    <row r="282" spans="1:7" ht="15" x14ac:dyDescent="0.25">
      <c r="A282" s="129">
        <v>43769</v>
      </c>
      <c r="B282" s="130">
        <v>43809</v>
      </c>
      <c r="C282" s="58" t="s">
        <v>47</v>
      </c>
      <c r="D282" s="58" t="s">
        <v>1339</v>
      </c>
      <c r="E282" s="141">
        <v>2.75</v>
      </c>
      <c r="F282" s="131"/>
      <c r="G282" s="134">
        <f t="shared" si="2"/>
        <v>941.30000000000314</v>
      </c>
    </row>
    <row r="283" spans="1:7" ht="15" x14ac:dyDescent="0.25">
      <c r="A283" s="129">
        <v>43809</v>
      </c>
      <c r="B283" s="130">
        <v>43810</v>
      </c>
      <c r="C283" s="58" t="s">
        <v>65</v>
      </c>
      <c r="D283" s="58" t="s">
        <v>1340</v>
      </c>
      <c r="E283" s="141">
        <v>12.3</v>
      </c>
      <c r="F283" s="131"/>
      <c r="G283" s="134">
        <f t="shared" si="2"/>
        <v>929.00000000000318</v>
      </c>
    </row>
    <row r="284" spans="1:7" ht="15" x14ac:dyDescent="0.25">
      <c r="A284" s="129">
        <v>43809</v>
      </c>
      <c r="B284" s="130">
        <v>43810</v>
      </c>
      <c r="C284" s="58" t="s">
        <v>65</v>
      </c>
      <c r="D284" s="58" t="s">
        <v>1340</v>
      </c>
      <c r="E284" s="141">
        <v>7.25</v>
      </c>
      <c r="F284" s="131"/>
      <c r="G284" s="134">
        <f t="shared" si="2"/>
        <v>921.75000000000318</v>
      </c>
    </row>
    <row r="285" spans="1:7" ht="15" x14ac:dyDescent="0.25">
      <c r="A285" s="129">
        <v>43809</v>
      </c>
      <c r="B285" s="130">
        <v>43810</v>
      </c>
      <c r="C285" s="58" t="s">
        <v>65</v>
      </c>
      <c r="D285" s="58" t="s">
        <v>1340</v>
      </c>
      <c r="E285" s="141">
        <v>12.85</v>
      </c>
      <c r="F285" s="131"/>
      <c r="G285" s="134">
        <f t="shared" si="2"/>
        <v>908.90000000000316</v>
      </c>
    </row>
    <row r="286" spans="1:7" ht="15" x14ac:dyDescent="0.25">
      <c r="A286" s="129">
        <v>43806</v>
      </c>
      <c r="B286" s="130">
        <v>43810</v>
      </c>
      <c r="C286" s="58" t="s">
        <v>1341</v>
      </c>
      <c r="D286" s="58" t="s">
        <v>1342</v>
      </c>
      <c r="E286" s="141">
        <v>60</v>
      </c>
      <c r="F286" s="131"/>
      <c r="G286" s="134">
        <f t="shared" si="2"/>
        <v>848.90000000000316</v>
      </c>
    </row>
    <row r="287" spans="1:7" ht="15" x14ac:dyDescent="0.25">
      <c r="A287" s="129">
        <v>43800</v>
      </c>
      <c r="B287" s="130">
        <v>43800</v>
      </c>
      <c r="C287" s="58" t="s">
        <v>1343</v>
      </c>
      <c r="D287" s="58" t="s">
        <v>1344</v>
      </c>
      <c r="E287" s="141">
        <v>5.5</v>
      </c>
      <c r="F287" s="131"/>
      <c r="G287" s="134">
        <f t="shared" si="2"/>
        <v>843.40000000000316</v>
      </c>
    </row>
    <row r="288" spans="1:7" ht="15" x14ac:dyDescent="0.25">
      <c r="A288" s="129">
        <v>43809</v>
      </c>
      <c r="B288" s="130">
        <v>43809</v>
      </c>
      <c r="C288" s="58" t="s">
        <v>87</v>
      </c>
      <c r="D288" s="58" t="s">
        <v>1345</v>
      </c>
      <c r="E288" s="141">
        <v>4.2</v>
      </c>
      <c r="F288" s="131"/>
      <c r="G288" s="134">
        <f t="shared" si="2"/>
        <v>839.20000000000312</v>
      </c>
    </row>
    <row r="289" spans="1:7" ht="15" x14ac:dyDescent="0.25">
      <c r="A289" s="129">
        <v>43811</v>
      </c>
      <c r="B289" s="130">
        <v>43811</v>
      </c>
      <c r="C289" s="58" t="s">
        <v>122</v>
      </c>
      <c r="D289" s="58" t="s">
        <v>1346</v>
      </c>
      <c r="E289" s="141">
        <v>5.2</v>
      </c>
      <c r="F289" s="131"/>
      <c r="G289" s="134">
        <f t="shared" si="2"/>
        <v>834.00000000000307</v>
      </c>
    </row>
    <row r="290" spans="1:7" ht="15" x14ac:dyDescent="0.25">
      <c r="A290" s="129">
        <v>43810</v>
      </c>
      <c r="B290" s="130">
        <v>43810</v>
      </c>
      <c r="C290" s="58" t="s">
        <v>130</v>
      </c>
      <c r="D290" s="58" t="s">
        <v>7</v>
      </c>
      <c r="E290" s="141">
        <v>5.25</v>
      </c>
      <c r="F290" s="131"/>
      <c r="G290" s="134">
        <f t="shared" si="2"/>
        <v>828.75000000000307</v>
      </c>
    </row>
    <row r="291" spans="1:7" ht="15" x14ac:dyDescent="0.25">
      <c r="A291" s="129">
        <v>43810</v>
      </c>
      <c r="B291" s="130">
        <v>43810</v>
      </c>
      <c r="C291" s="58" t="s">
        <v>130</v>
      </c>
      <c r="D291" s="58" t="s">
        <v>1347</v>
      </c>
      <c r="E291" s="141">
        <v>3.5</v>
      </c>
      <c r="F291" s="131"/>
      <c r="G291" s="134">
        <f t="shared" si="2"/>
        <v>825.25000000000307</v>
      </c>
    </row>
    <row r="292" spans="1:7" ht="15" x14ac:dyDescent="0.25">
      <c r="A292" s="129">
        <v>43810</v>
      </c>
      <c r="B292" s="130">
        <v>43810</v>
      </c>
      <c r="C292" s="58" t="s">
        <v>169</v>
      </c>
      <c r="D292" s="58" t="s">
        <v>1348</v>
      </c>
      <c r="E292" s="141">
        <v>2.9</v>
      </c>
      <c r="F292" s="131"/>
      <c r="G292" s="134">
        <f t="shared" si="2"/>
        <v>822.35000000000309</v>
      </c>
    </row>
    <row r="293" spans="1:7" ht="15" x14ac:dyDescent="0.25">
      <c r="A293" s="129">
        <v>43810</v>
      </c>
      <c r="B293" s="130">
        <v>43810</v>
      </c>
      <c r="C293" s="58" t="s">
        <v>169</v>
      </c>
      <c r="D293" s="58" t="s">
        <v>1286</v>
      </c>
      <c r="E293" s="141">
        <v>5.6</v>
      </c>
      <c r="F293" s="131"/>
      <c r="G293" s="134">
        <f t="shared" si="2"/>
        <v>816.75000000000307</v>
      </c>
    </row>
    <row r="294" spans="1:7" ht="15" x14ac:dyDescent="0.25">
      <c r="A294" s="129">
        <v>43809</v>
      </c>
      <c r="B294" s="130">
        <v>43809</v>
      </c>
      <c r="C294" s="58" t="s">
        <v>56</v>
      </c>
      <c r="D294" s="58" t="s">
        <v>729</v>
      </c>
      <c r="E294" s="141">
        <v>12.35</v>
      </c>
      <c r="F294" s="131"/>
      <c r="G294" s="134">
        <f t="shared" si="2"/>
        <v>804.40000000000305</v>
      </c>
    </row>
    <row r="295" spans="1:7" ht="15" x14ac:dyDescent="0.25">
      <c r="A295" s="129">
        <v>43811</v>
      </c>
      <c r="B295" s="130">
        <v>43811</v>
      </c>
      <c r="C295" s="58" t="s">
        <v>56</v>
      </c>
      <c r="D295" s="58" t="s">
        <v>729</v>
      </c>
      <c r="E295" s="141">
        <v>14.45</v>
      </c>
      <c r="F295" s="131"/>
      <c r="G295" s="134">
        <f t="shared" si="2"/>
        <v>789.950000000003</v>
      </c>
    </row>
    <row r="296" spans="1:7" ht="15" x14ac:dyDescent="0.25">
      <c r="A296" s="129">
        <v>43810</v>
      </c>
      <c r="B296" s="130">
        <v>43810</v>
      </c>
      <c r="C296" s="58" t="s">
        <v>56</v>
      </c>
      <c r="D296" s="58" t="s">
        <v>729</v>
      </c>
      <c r="E296" s="141">
        <v>14.25</v>
      </c>
      <c r="F296" s="131"/>
      <c r="G296" s="134">
        <f t="shared" si="2"/>
        <v>775.700000000003</v>
      </c>
    </row>
    <row r="297" spans="1:7" ht="15" x14ac:dyDescent="0.25">
      <c r="A297" s="129">
        <v>43809</v>
      </c>
      <c r="B297" s="130">
        <v>43809</v>
      </c>
      <c r="C297" s="58" t="s">
        <v>1349</v>
      </c>
      <c r="D297" s="58" t="s">
        <v>1350</v>
      </c>
      <c r="E297" s="141">
        <v>32.700000000000003</v>
      </c>
      <c r="F297" s="131"/>
      <c r="G297" s="134">
        <f t="shared" si="2"/>
        <v>743.00000000000296</v>
      </c>
    </row>
    <row r="298" spans="1:7" ht="15" x14ac:dyDescent="0.25">
      <c r="A298" s="129">
        <v>43809</v>
      </c>
      <c r="B298" s="130">
        <v>43809</v>
      </c>
      <c r="C298" s="58" t="s">
        <v>1349</v>
      </c>
      <c r="D298" s="58" t="s">
        <v>1350</v>
      </c>
      <c r="E298" s="141">
        <v>36.99</v>
      </c>
      <c r="F298" s="131"/>
      <c r="G298" s="134">
        <f t="shared" si="2"/>
        <v>706.01000000000295</v>
      </c>
    </row>
    <row r="299" spans="1:7" ht="15" x14ac:dyDescent="0.25">
      <c r="A299" s="129">
        <v>43809</v>
      </c>
      <c r="B299" s="130">
        <v>43809</v>
      </c>
      <c r="C299" s="58" t="s">
        <v>1349</v>
      </c>
      <c r="D299" s="58" t="s">
        <v>1350</v>
      </c>
      <c r="E299" s="141">
        <v>6.1</v>
      </c>
      <c r="F299" s="131"/>
      <c r="G299" s="134">
        <f t="shared" si="2"/>
        <v>699.91000000000292</v>
      </c>
    </row>
    <row r="300" spans="1:7" ht="15" x14ac:dyDescent="0.25">
      <c r="A300" s="129">
        <v>43809</v>
      </c>
      <c r="B300" s="130">
        <v>43809</v>
      </c>
      <c r="C300" s="58" t="s">
        <v>1349</v>
      </c>
      <c r="D300" s="58" t="s">
        <v>1350</v>
      </c>
      <c r="E300" s="141">
        <v>17.7</v>
      </c>
      <c r="F300" s="131"/>
      <c r="G300" s="134">
        <f t="shared" si="2"/>
        <v>682.21000000000288</v>
      </c>
    </row>
    <row r="301" spans="1:7" ht="15" x14ac:dyDescent="0.25">
      <c r="A301" s="129">
        <v>43809</v>
      </c>
      <c r="B301" s="130">
        <v>43809</v>
      </c>
      <c r="C301" s="58" t="s">
        <v>724</v>
      </c>
      <c r="D301" s="58" t="s">
        <v>1351</v>
      </c>
      <c r="E301" s="141">
        <v>5.15</v>
      </c>
      <c r="F301" s="131"/>
      <c r="G301" s="134">
        <f t="shared" si="2"/>
        <v>677.0600000000029</v>
      </c>
    </row>
    <row r="302" spans="1:7" ht="15" x14ac:dyDescent="0.25">
      <c r="A302" s="129">
        <v>43810</v>
      </c>
      <c r="B302" s="130">
        <v>43810</v>
      </c>
      <c r="C302" s="58" t="s">
        <v>130</v>
      </c>
      <c r="D302" s="58" t="s">
        <v>1036</v>
      </c>
      <c r="E302" s="141">
        <v>4.8</v>
      </c>
      <c r="F302" s="131"/>
      <c r="G302" s="134">
        <f t="shared" si="2"/>
        <v>672.26000000000295</v>
      </c>
    </row>
    <row r="303" spans="1:7" ht="15" x14ac:dyDescent="0.25">
      <c r="A303" s="129">
        <v>43812</v>
      </c>
      <c r="B303" s="130">
        <v>43812</v>
      </c>
      <c r="C303" s="58" t="s">
        <v>1352</v>
      </c>
      <c r="D303" s="58" t="s">
        <v>1353</v>
      </c>
      <c r="E303" s="141">
        <v>1.35</v>
      </c>
      <c r="F303" s="131"/>
      <c r="G303" s="134">
        <f t="shared" ref="G303:G366" si="3">G302-E303</f>
        <v>670.91000000000292</v>
      </c>
    </row>
    <row r="304" spans="1:7" ht="15" x14ac:dyDescent="0.25">
      <c r="A304" s="129">
        <v>43808</v>
      </c>
      <c r="B304" s="130">
        <v>43808</v>
      </c>
      <c r="C304" s="62" t="s">
        <v>1354</v>
      </c>
      <c r="D304" s="62" t="s">
        <v>1355</v>
      </c>
      <c r="E304" s="150">
        <v>10.54</v>
      </c>
      <c r="F304" s="131"/>
      <c r="G304" s="134">
        <f t="shared" si="2"/>
        <v>660.37000000000296</v>
      </c>
    </row>
    <row r="305" spans="1:7" ht="15" x14ac:dyDescent="0.25">
      <c r="A305" s="129">
        <v>43808</v>
      </c>
      <c r="B305" s="130">
        <v>43808</v>
      </c>
      <c r="C305" s="62" t="s">
        <v>1354</v>
      </c>
      <c r="D305" s="62" t="s">
        <v>1355</v>
      </c>
      <c r="E305" s="150">
        <v>10.54</v>
      </c>
      <c r="F305" s="131"/>
      <c r="G305" s="134">
        <f t="shared" ref="G305:G317" si="4">G304-E305</f>
        <v>649.830000000003</v>
      </c>
    </row>
    <row r="306" spans="1:7" ht="15" x14ac:dyDescent="0.25">
      <c r="A306" s="129">
        <v>43811</v>
      </c>
      <c r="B306" s="130">
        <v>43811</v>
      </c>
      <c r="C306" s="62" t="s">
        <v>107</v>
      </c>
      <c r="D306" s="62" t="s">
        <v>1356</v>
      </c>
      <c r="E306" s="150">
        <v>1.45</v>
      </c>
      <c r="F306" s="131"/>
      <c r="G306" s="134">
        <f t="shared" si="3"/>
        <v>648.38000000000295</v>
      </c>
    </row>
    <row r="307" spans="1:7" ht="15" x14ac:dyDescent="0.25">
      <c r="A307" s="129">
        <v>43811</v>
      </c>
      <c r="B307" s="130">
        <v>43811</v>
      </c>
      <c r="C307" s="62" t="s">
        <v>130</v>
      </c>
      <c r="D307" s="62" t="s">
        <v>1357</v>
      </c>
      <c r="E307" s="150">
        <v>3.55</v>
      </c>
      <c r="F307" s="131"/>
      <c r="G307" s="134">
        <f t="shared" si="3"/>
        <v>644.830000000003</v>
      </c>
    </row>
    <row r="308" spans="1:7" ht="15" x14ac:dyDescent="0.25">
      <c r="A308" s="129">
        <v>43808</v>
      </c>
      <c r="B308" s="130">
        <v>43808</v>
      </c>
      <c r="C308" s="62" t="s">
        <v>130</v>
      </c>
      <c r="D308" s="62" t="s">
        <v>1358</v>
      </c>
      <c r="E308" s="150">
        <v>3.3</v>
      </c>
      <c r="F308" s="131"/>
      <c r="G308" s="134">
        <f t="shared" si="4"/>
        <v>641.53000000000304</v>
      </c>
    </row>
    <row r="309" spans="1:7" ht="15" x14ac:dyDescent="0.25">
      <c r="A309" s="129">
        <v>43811</v>
      </c>
      <c r="B309" s="130">
        <v>43811</v>
      </c>
      <c r="C309" s="62" t="s">
        <v>97</v>
      </c>
      <c r="D309" s="62" t="s">
        <v>1359</v>
      </c>
      <c r="E309" s="150">
        <v>2.5499999999999998</v>
      </c>
      <c r="F309" s="131"/>
      <c r="G309" s="134">
        <f t="shared" si="3"/>
        <v>638.98000000000309</v>
      </c>
    </row>
    <row r="310" spans="1:7" ht="15" x14ac:dyDescent="0.25">
      <c r="A310" s="129">
        <v>43812</v>
      </c>
      <c r="B310" s="130">
        <v>43812</v>
      </c>
      <c r="C310" s="62" t="s">
        <v>59</v>
      </c>
      <c r="D310" s="62" t="s">
        <v>1360</v>
      </c>
      <c r="E310" s="150">
        <v>1.6</v>
      </c>
      <c r="F310" s="131"/>
      <c r="G310" s="134">
        <f t="shared" si="3"/>
        <v>637.38000000000306</v>
      </c>
    </row>
    <row r="311" spans="1:7" ht="15" x14ac:dyDescent="0.25">
      <c r="A311" s="129">
        <v>43808</v>
      </c>
      <c r="B311" s="130">
        <v>43808</v>
      </c>
      <c r="C311" s="62" t="s">
        <v>130</v>
      </c>
      <c r="D311" s="62" t="s">
        <v>803</v>
      </c>
      <c r="E311" s="150">
        <v>5.7</v>
      </c>
      <c r="F311" s="131"/>
      <c r="G311" s="134">
        <f t="shared" si="4"/>
        <v>631.68000000000302</v>
      </c>
    </row>
    <row r="312" spans="1:7" ht="15" x14ac:dyDescent="0.25">
      <c r="A312" s="129">
        <v>43811</v>
      </c>
      <c r="B312" s="130">
        <v>43811</v>
      </c>
      <c r="C312" s="62" t="s">
        <v>107</v>
      </c>
      <c r="D312" s="62" t="s">
        <v>1361</v>
      </c>
      <c r="E312" s="150">
        <v>1.7</v>
      </c>
      <c r="F312" s="131"/>
      <c r="G312" s="134">
        <f t="shared" si="3"/>
        <v>629.98000000000297</v>
      </c>
    </row>
    <row r="313" spans="1:7" ht="15" x14ac:dyDescent="0.25">
      <c r="A313" s="129">
        <v>43812</v>
      </c>
      <c r="B313" s="130">
        <v>43812</v>
      </c>
      <c r="C313" s="62" t="s">
        <v>634</v>
      </c>
      <c r="D313" s="62" t="s">
        <v>1362</v>
      </c>
      <c r="E313" s="150">
        <v>3.75</v>
      </c>
      <c r="F313" s="131"/>
      <c r="G313" s="134">
        <f t="shared" si="3"/>
        <v>626.23000000000297</v>
      </c>
    </row>
    <row r="314" spans="1:7" ht="15" x14ac:dyDescent="0.25">
      <c r="A314" s="129">
        <v>43804</v>
      </c>
      <c r="B314" s="130">
        <v>43804</v>
      </c>
      <c r="C314" s="62" t="s">
        <v>1363</v>
      </c>
      <c r="D314" s="62" t="s">
        <v>1364</v>
      </c>
      <c r="E314" s="150">
        <v>8.25</v>
      </c>
      <c r="F314" s="131"/>
      <c r="G314" s="134">
        <f t="shared" si="4"/>
        <v>617.98000000000297</v>
      </c>
    </row>
    <row r="315" spans="1:7" ht="15" x14ac:dyDescent="0.25">
      <c r="A315" s="129">
        <v>43811</v>
      </c>
      <c r="B315" s="130">
        <v>43811</v>
      </c>
      <c r="C315" s="62" t="s">
        <v>56</v>
      </c>
      <c r="D315" s="62" t="s">
        <v>1365</v>
      </c>
      <c r="E315" s="150">
        <v>0.75</v>
      </c>
      <c r="F315" s="131"/>
      <c r="G315" s="134">
        <f t="shared" si="3"/>
        <v>617.23000000000297</v>
      </c>
    </row>
    <row r="316" spans="1:7" ht="15" x14ac:dyDescent="0.25">
      <c r="A316" s="129">
        <v>43809</v>
      </c>
      <c r="B316" s="130">
        <v>43809</v>
      </c>
      <c r="C316" s="62" t="s">
        <v>724</v>
      </c>
      <c r="D316" s="62" t="s">
        <v>1366</v>
      </c>
      <c r="E316" s="150">
        <v>2.5499999999999998</v>
      </c>
      <c r="F316" s="131"/>
      <c r="G316" s="134">
        <f t="shared" si="3"/>
        <v>614.68000000000302</v>
      </c>
    </row>
    <row r="317" spans="1:7" ht="15" x14ac:dyDescent="0.25">
      <c r="A317" s="129">
        <v>43812</v>
      </c>
      <c r="B317" s="130">
        <v>43812</v>
      </c>
      <c r="C317" s="62" t="s">
        <v>556</v>
      </c>
      <c r="D317" s="62" t="s">
        <v>1367</v>
      </c>
      <c r="E317" s="150">
        <v>6.45</v>
      </c>
      <c r="F317" s="131"/>
      <c r="G317" s="134">
        <f t="shared" si="4"/>
        <v>608.23000000000297</v>
      </c>
    </row>
    <row r="318" spans="1:7" ht="15" x14ac:dyDescent="0.25">
      <c r="A318" s="129">
        <v>43812</v>
      </c>
      <c r="B318" s="130">
        <v>43812</v>
      </c>
      <c r="C318" s="62" t="s">
        <v>130</v>
      </c>
      <c r="D318" s="62" t="s">
        <v>18</v>
      </c>
      <c r="E318" s="150">
        <v>4.3499999999999996</v>
      </c>
      <c r="F318" s="131"/>
      <c r="G318" s="134">
        <f t="shared" si="3"/>
        <v>603.88000000000295</v>
      </c>
    </row>
    <row r="319" spans="1:7" ht="15" x14ac:dyDescent="0.25">
      <c r="A319" s="129">
        <v>43814</v>
      </c>
      <c r="B319" s="130">
        <v>43814</v>
      </c>
      <c r="C319" s="62" t="s">
        <v>1343</v>
      </c>
      <c r="D319" s="62" t="s">
        <v>1368</v>
      </c>
      <c r="E319" s="150">
        <v>2.1</v>
      </c>
      <c r="F319" s="131"/>
      <c r="G319" s="134">
        <f t="shared" si="3"/>
        <v>601.78000000000293</v>
      </c>
    </row>
    <row r="320" spans="1:7" ht="15" x14ac:dyDescent="0.25">
      <c r="A320" s="129">
        <v>43814</v>
      </c>
      <c r="B320" s="130">
        <v>43814</v>
      </c>
      <c r="C320" s="62" t="s">
        <v>17</v>
      </c>
      <c r="D320" s="62" t="s">
        <v>420</v>
      </c>
      <c r="E320" s="150">
        <v>2.5499999999999998</v>
      </c>
      <c r="F320" s="131"/>
      <c r="G320" s="134">
        <f t="shared" si="3"/>
        <v>599.23000000000297</v>
      </c>
    </row>
    <row r="321" spans="1:7" ht="15" x14ac:dyDescent="0.25">
      <c r="A321" s="129">
        <v>43813</v>
      </c>
      <c r="B321" s="130">
        <v>43813</v>
      </c>
      <c r="C321" s="62" t="s">
        <v>1369</v>
      </c>
      <c r="D321" s="62" t="s">
        <v>1370</v>
      </c>
      <c r="E321" s="150">
        <v>4.25</v>
      </c>
      <c r="F321" s="131"/>
      <c r="G321" s="134">
        <f t="shared" si="3"/>
        <v>594.98000000000297</v>
      </c>
    </row>
    <row r="322" spans="1:7" ht="15" x14ac:dyDescent="0.25">
      <c r="A322" s="129">
        <v>43813</v>
      </c>
      <c r="B322" s="130">
        <v>43813</v>
      </c>
      <c r="C322" s="62" t="s">
        <v>58</v>
      </c>
      <c r="D322" s="62" t="s">
        <v>1371</v>
      </c>
      <c r="E322" s="150">
        <v>4.0999999999999996</v>
      </c>
      <c r="F322" s="131"/>
      <c r="G322" s="134">
        <f t="shared" si="3"/>
        <v>590.88000000000295</v>
      </c>
    </row>
    <row r="323" spans="1:7" ht="15" x14ac:dyDescent="0.25">
      <c r="A323" s="129">
        <v>43812</v>
      </c>
      <c r="B323" s="130">
        <v>43812</v>
      </c>
      <c r="C323" s="62" t="s">
        <v>130</v>
      </c>
      <c r="D323" s="62" t="s">
        <v>1372</v>
      </c>
      <c r="E323" s="150">
        <v>3.8</v>
      </c>
      <c r="F323" s="131"/>
      <c r="G323" s="134">
        <f t="shared" si="3"/>
        <v>587.080000000003</v>
      </c>
    </row>
    <row r="324" spans="1:7" ht="15" x14ac:dyDescent="0.25">
      <c r="A324" s="129">
        <v>43812</v>
      </c>
      <c r="B324" s="130">
        <v>43812</v>
      </c>
      <c r="C324" s="62" t="s">
        <v>1373</v>
      </c>
      <c r="D324" s="62" t="s">
        <v>1374</v>
      </c>
      <c r="E324" s="150">
        <v>4.1500000000000004</v>
      </c>
      <c r="F324" s="131"/>
      <c r="G324" s="134">
        <f t="shared" si="3"/>
        <v>582.93000000000302</v>
      </c>
    </row>
    <row r="325" spans="1:7" ht="15" x14ac:dyDescent="0.25">
      <c r="A325" s="129">
        <v>43815</v>
      </c>
      <c r="B325" s="130">
        <v>43815</v>
      </c>
      <c r="C325" s="62" t="s">
        <v>130</v>
      </c>
      <c r="D325" s="62" t="s">
        <v>7</v>
      </c>
      <c r="E325" s="150">
        <v>1.7</v>
      </c>
      <c r="F325" s="131"/>
      <c r="G325" s="134">
        <f t="shared" si="3"/>
        <v>581.23000000000297</v>
      </c>
    </row>
    <row r="326" spans="1:7" ht="15" x14ac:dyDescent="0.25">
      <c r="A326" s="129">
        <v>43811</v>
      </c>
      <c r="B326" s="130">
        <v>43815</v>
      </c>
      <c r="C326" s="62" t="s">
        <v>130</v>
      </c>
      <c r="D326" s="62" t="s">
        <v>7</v>
      </c>
      <c r="E326" s="150">
        <v>6.1</v>
      </c>
      <c r="F326" s="131"/>
      <c r="G326" s="134">
        <f t="shared" si="3"/>
        <v>575.13000000000295</v>
      </c>
    </row>
    <row r="327" spans="1:7" ht="15" x14ac:dyDescent="0.25">
      <c r="A327" s="129">
        <v>43794</v>
      </c>
      <c r="B327" s="130">
        <v>43815</v>
      </c>
      <c r="C327" s="62" t="s">
        <v>1375</v>
      </c>
      <c r="D327" s="62" t="s">
        <v>1376</v>
      </c>
      <c r="E327" s="150">
        <v>5.95</v>
      </c>
      <c r="F327" s="131"/>
      <c r="G327" s="134">
        <f t="shared" si="3"/>
        <v>569.18000000000291</v>
      </c>
    </row>
    <row r="328" spans="1:7" ht="15" x14ac:dyDescent="0.25">
      <c r="A328" s="129">
        <v>43815</v>
      </c>
      <c r="B328" s="130">
        <v>43815</v>
      </c>
      <c r="C328" s="62" t="s">
        <v>135</v>
      </c>
      <c r="D328" s="62" t="s">
        <v>1377</v>
      </c>
      <c r="E328" s="150">
        <v>9.65</v>
      </c>
      <c r="F328" s="131"/>
      <c r="G328" s="134">
        <f t="shared" si="3"/>
        <v>559.53000000000293</v>
      </c>
    </row>
    <row r="329" spans="1:7" ht="15" x14ac:dyDescent="0.25">
      <c r="A329" s="129">
        <v>43813</v>
      </c>
      <c r="B329" s="130">
        <v>43815</v>
      </c>
      <c r="C329" s="62" t="s">
        <v>87</v>
      </c>
      <c r="D329" s="62" t="s">
        <v>1378</v>
      </c>
      <c r="E329" s="150">
        <v>9.1999999999999993</v>
      </c>
      <c r="F329" s="131"/>
      <c r="G329" s="134">
        <f t="shared" si="3"/>
        <v>550.33000000000288</v>
      </c>
    </row>
    <row r="330" spans="1:7" ht="15" x14ac:dyDescent="0.25">
      <c r="A330" s="129">
        <v>43815</v>
      </c>
      <c r="B330" s="130">
        <v>43815</v>
      </c>
      <c r="C330" s="62" t="s">
        <v>56</v>
      </c>
      <c r="D330" s="62" t="s">
        <v>729</v>
      </c>
      <c r="E330" s="150">
        <v>7.9</v>
      </c>
      <c r="F330" s="131"/>
      <c r="G330" s="134">
        <f t="shared" si="3"/>
        <v>542.43000000000291</v>
      </c>
    </row>
    <row r="331" spans="1:7" ht="15" x14ac:dyDescent="0.25">
      <c r="A331" s="129">
        <v>43813</v>
      </c>
      <c r="B331" s="130">
        <v>43813</v>
      </c>
      <c r="C331" s="62" t="s">
        <v>107</v>
      </c>
      <c r="D331" s="62" t="s">
        <v>1379</v>
      </c>
      <c r="E331" s="150">
        <v>1.45</v>
      </c>
      <c r="F331" s="131"/>
      <c r="G331" s="134">
        <f t="shared" si="3"/>
        <v>540.98000000000286</v>
      </c>
    </row>
    <row r="332" spans="1:7" ht="15" x14ac:dyDescent="0.25">
      <c r="A332" s="129">
        <v>43815</v>
      </c>
      <c r="B332" s="130">
        <v>43815</v>
      </c>
      <c r="C332" s="62" t="s">
        <v>105</v>
      </c>
      <c r="D332" s="62" t="s">
        <v>1380</v>
      </c>
      <c r="E332" s="150">
        <v>6.95</v>
      </c>
      <c r="F332" s="131"/>
      <c r="G332" s="134">
        <f t="shared" si="3"/>
        <v>534.03000000000281</v>
      </c>
    </row>
    <row r="333" spans="1:7" ht="15" x14ac:dyDescent="0.25">
      <c r="A333" s="129">
        <v>43815</v>
      </c>
      <c r="B333" s="130">
        <v>43815</v>
      </c>
      <c r="C333" s="62" t="s">
        <v>105</v>
      </c>
      <c r="D333" s="62" t="s">
        <v>1380</v>
      </c>
      <c r="E333" s="150">
        <v>7.95</v>
      </c>
      <c r="F333" s="131"/>
      <c r="G333" s="134">
        <f t="shared" si="3"/>
        <v>526.08000000000277</v>
      </c>
    </row>
    <row r="334" spans="1:7" ht="15" x14ac:dyDescent="0.25">
      <c r="A334" s="129">
        <v>43815</v>
      </c>
      <c r="B334" s="130">
        <v>43815</v>
      </c>
      <c r="C334" s="62" t="s">
        <v>634</v>
      </c>
      <c r="D334" s="62" t="s">
        <v>1381</v>
      </c>
      <c r="E334" s="150">
        <v>6.05</v>
      </c>
      <c r="F334" s="131"/>
      <c r="G334" s="134">
        <f t="shared" si="3"/>
        <v>520.03000000000281</v>
      </c>
    </row>
    <row r="335" spans="1:7" ht="15" x14ac:dyDescent="0.25">
      <c r="A335" s="129">
        <v>43795</v>
      </c>
      <c r="B335" s="130">
        <v>43815</v>
      </c>
      <c r="C335" s="62" t="s">
        <v>107</v>
      </c>
      <c r="D335" s="62" t="s">
        <v>1382</v>
      </c>
      <c r="E335" s="150">
        <v>0.7</v>
      </c>
      <c r="F335" s="131"/>
      <c r="G335" s="134">
        <f t="shared" si="3"/>
        <v>519.33000000000277</v>
      </c>
    </row>
    <row r="336" spans="1:7" ht="15" x14ac:dyDescent="0.25">
      <c r="A336" s="129">
        <v>43788</v>
      </c>
      <c r="B336" s="130">
        <v>43788</v>
      </c>
      <c r="C336" s="62" t="s">
        <v>107</v>
      </c>
      <c r="D336" s="62" t="s">
        <v>1383</v>
      </c>
      <c r="E336" s="150">
        <v>1.7</v>
      </c>
      <c r="F336" s="131"/>
      <c r="G336" s="134">
        <f t="shared" si="3"/>
        <v>517.63000000000272</v>
      </c>
    </row>
    <row r="337" spans="1:7" ht="15" x14ac:dyDescent="0.25">
      <c r="A337" s="129">
        <v>43811</v>
      </c>
      <c r="B337" s="130">
        <v>43785</v>
      </c>
      <c r="C337" s="62" t="s">
        <v>556</v>
      </c>
      <c r="D337" s="62" t="s">
        <v>1384</v>
      </c>
      <c r="E337" s="150">
        <v>3.8</v>
      </c>
      <c r="F337" s="131"/>
      <c r="G337" s="134">
        <f t="shared" si="3"/>
        <v>513.83000000000277</v>
      </c>
    </row>
    <row r="338" spans="1:7" ht="15" x14ac:dyDescent="0.25">
      <c r="A338" s="129">
        <v>43810</v>
      </c>
      <c r="B338" s="130">
        <v>43815</v>
      </c>
      <c r="C338" s="62" t="s">
        <v>130</v>
      </c>
      <c r="D338" s="62" t="s">
        <v>1385</v>
      </c>
      <c r="E338" s="150">
        <v>5.8</v>
      </c>
      <c r="F338" s="131"/>
      <c r="G338" s="134">
        <f t="shared" si="3"/>
        <v>508.03000000000276</v>
      </c>
    </row>
    <row r="339" spans="1:7" ht="15" x14ac:dyDescent="0.25">
      <c r="A339" s="129">
        <v>43815</v>
      </c>
      <c r="B339" s="130">
        <v>43815</v>
      </c>
      <c r="C339" s="62" t="s">
        <v>58</v>
      </c>
      <c r="D339" s="62" t="s">
        <v>1386</v>
      </c>
      <c r="E339" s="150">
        <v>3.05</v>
      </c>
      <c r="F339" s="131"/>
      <c r="G339" s="134">
        <f t="shared" si="3"/>
        <v>504.98000000000275</v>
      </c>
    </row>
    <row r="340" spans="1:7" ht="15" x14ac:dyDescent="0.25">
      <c r="A340" s="129">
        <v>43815</v>
      </c>
      <c r="B340" s="130">
        <v>43816</v>
      </c>
      <c r="C340" s="62" t="s">
        <v>130</v>
      </c>
      <c r="D340" s="62" t="s">
        <v>1387</v>
      </c>
      <c r="E340" s="150">
        <v>8.75</v>
      </c>
      <c r="F340" s="131"/>
      <c r="G340" s="134">
        <f t="shared" si="3"/>
        <v>496.23000000000275</v>
      </c>
    </row>
    <row r="341" spans="1:7" ht="15" x14ac:dyDescent="0.25">
      <c r="A341" s="129">
        <v>43815</v>
      </c>
      <c r="B341" s="130">
        <v>43816</v>
      </c>
      <c r="C341" s="62" t="s">
        <v>130</v>
      </c>
      <c r="D341" s="62" t="s">
        <v>1388</v>
      </c>
      <c r="E341" s="150">
        <v>3.4</v>
      </c>
      <c r="F341" s="131"/>
      <c r="G341" s="134">
        <f t="shared" si="3"/>
        <v>492.83000000000277</v>
      </c>
    </row>
    <row r="342" spans="1:7" ht="15" x14ac:dyDescent="0.25">
      <c r="A342" s="129">
        <v>43815</v>
      </c>
      <c r="B342" s="130">
        <v>43816</v>
      </c>
      <c r="C342" s="62" t="s">
        <v>130</v>
      </c>
      <c r="D342" s="62" t="s">
        <v>1389</v>
      </c>
      <c r="E342" s="150">
        <v>3.2</v>
      </c>
      <c r="F342" s="131"/>
      <c r="G342" s="134">
        <f t="shared" si="3"/>
        <v>489.63000000000278</v>
      </c>
    </row>
    <row r="343" spans="1:7" ht="15" x14ac:dyDescent="0.25">
      <c r="A343" s="129">
        <v>43817</v>
      </c>
      <c r="B343" s="130">
        <v>43818</v>
      </c>
      <c r="C343" s="62" t="s">
        <v>43</v>
      </c>
      <c r="D343" s="62" t="s">
        <v>1390</v>
      </c>
      <c r="E343" s="150">
        <v>25.1</v>
      </c>
      <c r="F343" s="131"/>
      <c r="G343" s="134">
        <f t="shared" si="3"/>
        <v>464.53000000000276</v>
      </c>
    </row>
    <row r="344" spans="1:7" ht="15" x14ac:dyDescent="0.25">
      <c r="A344" s="129">
        <v>43817</v>
      </c>
      <c r="B344" s="130">
        <v>43818</v>
      </c>
      <c r="C344" s="62" t="s">
        <v>43</v>
      </c>
      <c r="D344" s="62" t="s">
        <v>1390</v>
      </c>
      <c r="E344" s="150">
        <v>6.35</v>
      </c>
      <c r="F344" s="131"/>
      <c r="G344" s="134">
        <f t="shared" si="3"/>
        <v>458.18000000000274</v>
      </c>
    </row>
    <row r="345" spans="1:7" ht="15" x14ac:dyDescent="0.25">
      <c r="A345" s="129">
        <v>43817</v>
      </c>
      <c r="B345" s="130">
        <v>43818</v>
      </c>
      <c r="C345" s="62" t="s">
        <v>43</v>
      </c>
      <c r="D345" s="62" t="s">
        <v>1390</v>
      </c>
      <c r="E345" s="150">
        <v>2.21</v>
      </c>
      <c r="F345" s="131"/>
      <c r="G345" s="134">
        <f t="shared" si="3"/>
        <v>455.97000000000276</v>
      </c>
    </row>
    <row r="346" spans="1:7" ht="15" x14ac:dyDescent="0.25">
      <c r="A346" s="129">
        <v>43817</v>
      </c>
      <c r="B346" s="130">
        <v>43818</v>
      </c>
      <c r="C346" s="62" t="s">
        <v>43</v>
      </c>
      <c r="D346" s="62" t="s">
        <v>1390</v>
      </c>
      <c r="E346" s="150">
        <v>15.7</v>
      </c>
      <c r="F346" s="131"/>
      <c r="G346" s="134">
        <f t="shared" si="3"/>
        <v>440.27000000000277</v>
      </c>
    </row>
    <row r="347" spans="1:7" ht="15" x14ac:dyDescent="0.25">
      <c r="A347" s="129">
        <v>43817</v>
      </c>
      <c r="B347" s="130">
        <v>43818</v>
      </c>
      <c r="C347" s="62" t="s">
        <v>43</v>
      </c>
      <c r="D347" s="62" t="s">
        <v>1390</v>
      </c>
      <c r="E347" s="150">
        <v>16.2</v>
      </c>
      <c r="F347" s="131"/>
      <c r="G347" s="134">
        <f t="shared" si="3"/>
        <v>424.07000000000278</v>
      </c>
    </row>
    <row r="348" spans="1:7" ht="15" x14ac:dyDescent="0.25">
      <c r="A348" s="129">
        <v>43817</v>
      </c>
      <c r="B348" s="130">
        <v>43818</v>
      </c>
      <c r="C348" s="62" t="s">
        <v>920</v>
      </c>
      <c r="D348" s="62" t="s">
        <v>1390</v>
      </c>
      <c r="E348" s="150">
        <v>2.21</v>
      </c>
      <c r="F348" s="131"/>
      <c r="G348" s="134">
        <f t="shared" si="3"/>
        <v>421.8600000000028</v>
      </c>
    </row>
    <row r="349" spans="1:7" ht="15" x14ac:dyDescent="0.25">
      <c r="A349" s="129">
        <v>43816</v>
      </c>
      <c r="B349" s="130">
        <v>43818</v>
      </c>
      <c r="C349" s="62" t="s">
        <v>130</v>
      </c>
      <c r="D349" s="62" t="s">
        <v>1307</v>
      </c>
      <c r="E349" s="150">
        <v>5.2</v>
      </c>
      <c r="F349" s="131"/>
      <c r="G349" s="134">
        <f t="shared" si="3"/>
        <v>416.66000000000281</v>
      </c>
    </row>
    <row r="350" spans="1:7" ht="15" x14ac:dyDescent="0.25">
      <c r="A350" s="129">
        <v>43818</v>
      </c>
      <c r="B350" s="130">
        <v>43818</v>
      </c>
      <c r="C350" s="62" t="s">
        <v>17</v>
      </c>
      <c r="D350" s="62" t="s">
        <v>252</v>
      </c>
      <c r="E350" s="150">
        <v>1.45</v>
      </c>
      <c r="F350" s="131"/>
      <c r="G350" s="134">
        <f t="shared" si="3"/>
        <v>415.21000000000282</v>
      </c>
    </row>
    <row r="351" spans="1:7" ht="15" x14ac:dyDescent="0.25">
      <c r="A351" s="129">
        <v>43812</v>
      </c>
      <c r="B351" s="130">
        <v>43818</v>
      </c>
      <c r="C351" s="62" t="s">
        <v>17</v>
      </c>
      <c r="D351" s="62" t="s">
        <v>1391</v>
      </c>
      <c r="E351" s="150">
        <v>7.6</v>
      </c>
      <c r="F351" s="131"/>
      <c r="G351" s="134">
        <f t="shared" si="3"/>
        <v>407.6100000000028</v>
      </c>
    </row>
    <row r="352" spans="1:7" ht="15" x14ac:dyDescent="0.25">
      <c r="A352" s="129">
        <v>43816</v>
      </c>
      <c r="B352" s="130">
        <v>43818</v>
      </c>
      <c r="C352" s="62" t="s">
        <v>1392</v>
      </c>
      <c r="D352" s="62" t="s">
        <v>1393</v>
      </c>
      <c r="E352" s="150">
        <v>5.9</v>
      </c>
      <c r="F352" s="131"/>
      <c r="G352" s="134">
        <f t="shared" si="3"/>
        <v>401.71000000000282</v>
      </c>
    </row>
    <row r="353" spans="1:7" ht="15" x14ac:dyDescent="0.25">
      <c r="A353" s="129">
        <v>43811</v>
      </c>
      <c r="B353" s="130">
        <v>43818</v>
      </c>
      <c r="C353" s="62" t="s">
        <v>169</v>
      </c>
      <c r="D353" s="62" t="s">
        <v>1394</v>
      </c>
      <c r="E353" s="150">
        <v>8</v>
      </c>
      <c r="F353" s="131"/>
      <c r="G353" s="134">
        <f t="shared" si="3"/>
        <v>393.71000000000282</v>
      </c>
    </row>
    <row r="354" spans="1:7" ht="15" x14ac:dyDescent="0.25">
      <c r="A354" s="129">
        <v>43817</v>
      </c>
      <c r="B354" s="130">
        <v>43818</v>
      </c>
      <c r="C354" s="62" t="s">
        <v>17</v>
      </c>
      <c r="D354" s="62" t="s">
        <v>1395</v>
      </c>
      <c r="E354" s="150">
        <v>2.1</v>
      </c>
      <c r="F354" s="131"/>
      <c r="G354" s="134">
        <f t="shared" si="3"/>
        <v>391.6100000000028</v>
      </c>
    </row>
    <row r="355" spans="1:7" ht="15" x14ac:dyDescent="0.25">
      <c r="A355" s="129">
        <v>43816</v>
      </c>
      <c r="B355" s="130">
        <v>43818</v>
      </c>
      <c r="C355" s="62" t="s">
        <v>1193</v>
      </c>
      <c r="D355" s="62" t="s">
        <v>1396</v>
      </c>
      <c r="E355" s="150">
        <v>4.5999999999999996</v>
      </c>
      <c r="F355" s="131"/>
      <c r="G355" s="134">
        <f t="shared" si="3"/>
        <v>387.01000000000278</v>
      </c>
    </row>
    <row r="356" spans="1:7" ht="15" x14ac:dyDescent="0.25">
      <c r="A356" s="129">
        <v>43797</v>
      </c>
      <c r="B356" s="130">
        <v>43818</v>
      </c>
      <c r="C356" s="62" t="s">
        <v>767</v>
      </c>
      <c r="D356" s="62" t="s">
        <v>1397</v>
      </c>
      <c r="E356" s="150">
        <v>5.5</v>
      </c>
      <c r="F356" s="131"/>
      <c r="G356" s="134">
        <f t="shared" si="3"/>
        <v>381.51000000000278</v>
      </c>
    </row>
    <row r="357" spans="1:7" ht="15" x14ac:dyDescent="0.25">
      <c r="A357" s="129">
        <v>43795</v>
      </c>
      <c r="B357" s="130">
        <v>43818</v>
      </c>
      <c r="C357" s="62" t="s">
        <v>17</v>
      </c>
      <c r="D357" s="62" t="s">
        <v>39</v>
      </c>
      <c r="E357" s="150">
        <v>2</v>
      </c>
      <c r="F357" s="131"/>
      <c r="G357" s="134">
        <f t="shared" si="3"/>
        <v>379.51000000000278</v>
      </c>
    </row>
    <row r="358" spans="1:7" ht="15" x14ac:dyDescent="0.25">
      <c r="A358" s="129">
        <v>43817</v>
      </c>
      <c r="B358" s="130">
        <v>43818</v>
      </c>
      <c r="C358" s="62" t="s">
        <v>1398</v>
      </c>
      <c r="D358" s="62" t="s">
        <v>1399</v>
      </c>
      <c r="E358" s="150">
        <v>4.25</v>
      </c>
      <c r="F358" s="131"/>
      <c r="G358" s="134">
        <f t="shared" si="3"/>
        <v>375.26000000000278</v>
      </c>
    </row>
    <row r="359" spans="1:7" ht="15" x14ac:dyDescent="0.25">
      <c r="A359" s="57">
        <v>43811</v>
      </c>
      <c r="B359" s="130">
        <v>43818</v>
      </c>
      <c r="C359" s="58" t="s">
        <v>72</v>
      </c>
      <c r="D359" s="58" t="s">
        <v>1400</v>
      </c>
      <c r="E359" s="141">
        <v>2.7</v>
      </c>
      <c r="F359" s="131"/>
      <c r="G359" s="134">
        <f t="shared" si="3"/>
        <v>372.56000000000279</v>
      </c>
    </row>
    <row r="360" spans="1:7" ht="15" x14ac:dyDescent="0.25">
      <c r="A360" s="57">
        <v>43818</v>
      </c>
      <c r="B360" s="57">
        <v>43818</v>
      </c>
      <c r="C360" s="58" t="s">
        <v>60</v>
      </c>
      <c r="D360" s="58" t="s">
        <v>1227</v>
      </c>
      <c r="E360" s="141">
        <v>9.3000000000000007</v>
      </c>
      <c r="F360" s="131"/>
      <c r="G360" s="134">
        <f t="shared" si="3"/>
        <v>363.26000000000278</v>
      </c>
    </row>
    <row r="361" spans="1:7" ht="15" x14ac:dyDescent="0.25">
      <c r="A361" s="57">
        <v>43818</v>
      </c>
      <c r="B361" s="57">
        <v>43818</v>
      </c>
      <c r="C361" s="58" t="s">
        <v>60</v>
      </c>
      <c r="D361" s="58" t="s">
        <v>1227</v>
      </c>
      <c r="E361" s="141">
        <v>9.3000000000000007</v>
      </c>
      <c r="F361" s="131"/>
      <c r="G361" s="134">
        <f t="shared" si="3"/>
        <v>353.96000000000276</v>
      </c>
    </row>
    <row r="362" spans="1:7" ht="15" x14ac:dyDescent="0.25">
      <c r="A362" s="129">
        <v>43817</v>
      </c>
      <c r="B362" s="57">
        <v>43818</v>
      </c>
      <c r="C362" s="132" t="s">
        <v>130</v>
      </c>
      <c r="D362" s="154" t="s">
        <v>1401</v>
      </c>
      <c r="E362" s="141">
        <v>9.3000000000000007</v>
      </c>
      <c r="F362" s="131"/>
      <c r="G362" s="134">
        <f t="shared" si="3"/>
        <v>344.66000000000275</v>
      </c>
    </row>
    <row r="363" spans="1:7" ht="15" x14ac:dyDescent="0.25">
      <c r="A363" s="155">
        <v>43818</v>
      </c>
      <c r="B363" s="64">
        <v>43818</v>
      </c>
      <c r="C363" s="132" t="s">
        <v>1402</v>
      </c>
      <c r="D363" s="154" t="s">
        <v>1325</v>
      </c>
      <c r="E363" s="150">
        <v>4.8499999999999996</v>
      </c>
      <c r="F363" s="132"/>
      <c r="G363" s="156">
        <f t="shared" si="3"/>
        <v>339.81000000000273</v>
      </c>
    </row>
    <row r="364" spans="1:7" ht="15" x14ac:dyDescent="0.25">
      <c r="A364" s="57">
        <v>43816</v>
      </c>
      <c r="B364" s="57">
        <v>43818</v>
      </c>
      <c r="C364" s="58" t="s">
        <v>130</v>
      </c>
      <c r="D364" s="58" t="s">
        <v>7</v>
      </c>
      <c r="E364" s="141">
        <v>6.55</v>
      </c>
      <c r="F364" s="58"/>
      <c r="G364" s="133">
        <f t="shared" si="3"/>
        <v>333.26000000000272</v>
      </c>
    </row>
    <row r="365" spans="1:7" ht="15" x14ac:dyDescent="0.25">
      <c r="A365" s="57">
        <v>43816</v>
      </c>
      <c r="B365" s="57">
        <v>43818</v>
      </c>
      <c r="C365" s="58" t="s">
        <v>130</v>
      </c>
      <c r="D365" s="58" t="s">
        <v>7</v>
      </c>
      <c r="E365" s="141">
        <v>6.2</v>
      </c>
      <c r="F365" s="58"/>
      <c r="G365" s="133">
        <f t="shared" si="3"/>
        <v>327.06000000000273</v>
      </c>
    </row>
    <row r="366" spans="1:7" ht="15" x14ac:dyDescent="0.25">
      <c r="A366" s="57">
        <v>43816</v>
      </c>
      <c r="B366" s="57">
        <v>43818</v>
      </c>
      <c r="C366" s="58" t="s">
        <v>130</v>
      </c>
      <c r="D366" s="58" t="s">
        <v>7</v>
      </c>
      <c r="E366" s="141">
        <v>10.45</v>
      </c>
      <c r="F366" s="58"/>
      <c r="G366" s="133">
        <f t="shared" si="3"/>
        <v>316.61000000000274</v>
      </c>
    </row>
    <row r="367" spans="1:7" ht="15" x14ac:dyDescent="0.25">
      <c r="A367" s="57">
        <v>43817</v>
      </c>
      <c r="B367" s="57">
        <v>43819</v>
      </c>
      <c r="C367" s="58" t="s">
        <v>265</v>
      </c>
      <c r="D367" s="58" t="s">
        <v>1403</v>
      </c>
      <c r="E367" s="141">
        <v>48.75</v>
      </c>
      <c r="F367" s="131"/>
      <c r="G367" s="133">
        <f t="shared" ref="G367:G398" si="5">G366-E367</f>
        <v>267.86000000000274</v>
      </c>
    </row>
    <row r="368" spans="1:7" ht="15" x14ac:dyDescent="0.25">
      <c r="A368" s="57">
        <v>43817</v>
      </c>
      <c r="B368" s="57">
        <v>43819</v>
      </c>
      <c r="C368" s="58" t="s">
        <v>1404</v>
      </c>
      <c r="D368" s="58" t="s">
        <v>77</v>
      </c>
      <c r="E368" s="141">
        <v>3.65</v>
      </c>
      <c r="F368" s="131"/>
      <c r="G368" s="133">
        <f t="shared" si="5"/>
        <v>264.21000000000276</v>
      </c>
    </row>
    <row r="369" spans="1:7" ht="15" x14ac:dyDescent="0.25">
      <c r="A369" s="57">
        <v>43812</v>
      </c>
      <c r="B369" s="57">
        <v>43819</v>
      </c>
      <c r="C369" s="58" t="s">
        <v>1405</v>
      </c>
      <c r="D369" s="58" t="s">
        <v>1406</v>
      </c>
      <c r="E369" s="141">
        <v>1.7</v>
      </c>
      <c r="F369" s="131"/>
      <c r="G369" s="133">
        <f t="shared" si="5"/>
        <v>262.51000000000278</v>
      </c>
    </row>
    <row r="370" spans="1:7" ht="15" x14ac:dyDescent="0.25">
      <c r="A370" s="57">
        <v>43815</v>
      </c>
      <c r="B370" s="57">
        <v>43819</v>
      </c>
      <c r="C370" s="58" t="s">
        <v>130</v>
      </c>
      <c r="D370" s="58" t="s">
        <v>1408</v>
      </c>
      <c r="E370" s="141">
        <v>2.35</v>
      </c>
      <c r="F370" s="131"/>
      <c r="G370" s="133">
        <f t="shared" si="5"/>
        <v>260.16000000000275</v>
      </c>
    </row>
    <row r="371" spans="1:7" ht="15" x14ac:dyDescent="0.25">
      <c r="A371" s="57">
        <v>43816</v>
      </c>
      <c r="B371" s="57">
        <v>43819</v>
      </c>
      <c r="C371" s="58" t="s">
        <v>58</v>
      </c>
      <c r="D371" s="58" t="s">
        <v>1407</v>
      </c>
      <c r="E371" s="141">
        <v>5.7</v>
      </c>
      <c r="F371" s="131"/>
      <c r="G371" s="133">
        <f t="shared" si="5"/>
        <v>254.46000000000276</v>
      </c>
    </row>
    <row r="372" spans="1:7" ht="15" x14ac:dyDescent="0.25">
      <c r="A372" s="57">
        <v>43819</v>
      </c>
      <c r="B372" s="57">
        <v>43819</v>
      </c>
      <c r="C372" s="58" t="s">
        <v>130</v>
      </c>
      <c r="D372" s="58" t="s">
        <v>7</v>
      </c>
      <c r="E372" s="141">
        <v>5.75</v>
      </c>
      <c r="F372" s="131"/>
      <c r="G372" s="133">
        <f t="shared" si="5"/>
        <v>248.71000000000276</v>
      </c>
    </row>
    <row r="373" spans="1:7" ht="15" x14ac:dyDescent="0.25">
      <c r="A373" s="57">
        <v>43818</v>
      </c>
      <c r="B373" s="57">
        <v>43819</v>
      </c>
      <c r="C373" s="58" t="s">
        <v>521</v>
      </c>
      <c r="D373" s="58" t="s">
        <v>729</v>
      </c>
      <c r="E373" s="141">
        <v>13.1</v>
      </c>
      <c r="F373" s="131"/>
      <c r="G373" s="133">
        <f t="shared" si="5"/>
        <v>235.61000000000277</v>
      </c>
    </row>
    <row r="374" spans="1:7" ht="15" x14ac:dyDescent="0.25">
      <c r="A374" s="57">
        <v>43819</v>
      </c>
      <c r="B374" s="57">
        <v>43819</v>
      </c>
      <c r="C374" s="58" t="s">
        <v>521</v>
      </c>
      <c r="D374" s="58" t="s">
        <v>729</v>
      </c>
      <c r="E374" s="141">
        <v>7.55</v>
      </c>
      <c r="F374" s="131"/>
      <c r="G374" s="133">
        <f t="shared" si="5"/>
        <v>228.06000000000276</v>
      </c>
    </row>
    <row r="375" spans="1:7" ht="15" x14ac:dyDescent="0.25">
      <c r="A375" s="57">
        <v>43819</v>
      </c>
      <c r="B375" s="57">
        <v>43819</v>
      </c>
      <c r="C375" s="58" t="s">
        <v>130</v>
      </c>
      <c r="D375" s="58" t="s">
        <v>18</v>
      </c>
      <c r="E375" s="141">
        <v>3.6</v>
      </c>
      <c r="F375" s="131"/>
      <c r="G375" s="133">
        <f t="shared" si="5"/>
        <v>224.46000000000276</v>
      </c>
    </row>
    <row r="376" spans="1:7" ht="15" x14ac:dyDescent="0.25">
      <c r="A376" s="57">
        <v>43812</v>
      </c>
      <c r="B376" s="57">
        <v>43819</v>
      </c>
      <c r="C376" s="58" t="s">
        <v>169</v>
      </c>
      <c r="D376" s="58" t="s">
        <v>170</v>
      </c>
      <c r="E376" s="141">
        <v>8.1999999999999993</v>
      </c>
      <c r="F376" s="131"/>
      <c r="G376" s="133">
        <f t="shared" si="5"/>
        <v>216.26000000000278</v>
      </c>
    </row>
    <row r="377" spans="1:7" ht="15" x14ac:dyDescent="0.25">
      <c r="A377" s="57">
        <v>43816</v>
      </c>
      <c r="B377" s="57">
        <v>43819</v>
      </c>
      <c r="C377" s="58" t="s">
        <v>1343</v>
      </c>
      <c r="D377" s="58" t="s">
        <v>1409</v>
      </c>
      <c r="E377" s="141">
        <v>10.1</v>
      </c>
      <c r="F377" s="131"/>
      <c r="G377" s="133">
        <f t="shared" si="5"/>
        <v>206.16000000000278</v>
      </c>
    </row>
    <row r="378" spans="1:7" ht="15" x14ac:dyDescent="0.25">
      <c r="A378" s="57">
        <v>43818</v>
      </c>
      <c r="B378" s="57">
        <v>43819</v>
      </c>
      <c r="C378" s="58" t="s">
        <v>19</v>
      </c>
      <c r="D378" s="58" t="s">
        <v>1410</v>
      </c>
      <c r="E378" s="141">
        <v>1.6</v>
      </c>
      <c r="F378" s="131"/>
      <c r="G378" s="133">
        <f t="shared" si="5"/>
        <v>204.56000000000279</v>
      </c>
    </row>
    <row r="379" spans="1:7" ht="15" x14ac:dyDescent="0.25">
      <c r="A379" s="57">
        <v>43812</v>
      </c>
      <c r="B379" s="57">
        <v>43819</v>
      </c>
      <c r="C379" s="58" t="s">
        <v>19</v>
      </c>
      <c r="D379" s="58" t="s">
        <v>1360</v>
      </c>
      <c r="E379" s="141">
        <v>0.55000000000000004</v>
      </c>
      <c r="F379" s="131"/>
      <c r="G379" s="133">
        <f t="shared" si="5"/>
        <v>204.01000000000278</v>
      </c>
    </row>
    <row r="380" spans="1:7" ht="15" x14ac:dyDescent="0.25">
      <c r="A380" s="57">
        <v>43812</v>
      </c>
      <c r="B380" s="57">
        <v>43820</v>
      </c>
      <c r="C380" s="58" t="s">
        <v>19</v>
      </c>
      <c r="D380" s="58" t="s">
        <v>1360</v>
      </c>
      <c r="E380" s="141">
        <v>1</v>
      </c>
      <c r="F380" s="131"/>
      <c r="G380" s="133">
        <f t="shared" si="5"/>
        <v>203.01000000000278</v>
      </c>
    </row>
    <row r="381" spans="1:7" ht="15" x14ac:dyDescent="0.25">
      <c r="A381" s="57">
        <v>43821</v>
      </c>
      <c r="B381" s="57">
        <v>43821</v>
      </c>
      <c r="C381" s="58" t="s">
        <v>43</v>
      </c>
      <c r="D381" s="58" t="s">
        <v>1307</v>
      </c>
      <c r="E381" s="141">
        <v>5.3</v>
      </c>
      <c r="F381" s="131"/>
      <c r="G381" s="133">
        <f t="shared" si="5"/>
        <v>197.71000000000276</v>
      </c>
    </row>
    <row r="382" spans="1:7" ht="15" x14ac:dyDescent="0.25">
      <c r="A382" s="57">
        <v>43820</v>
      </c>
      <c r="B382" s="57">
        <v>43821</v>
      </c>
      <c r="C382" s="58" t="s">
        <v>1411</v>
      </c>
      <c r="D382" s="58" t="s">
        <v>1412</v>
      </c>
      <c r="E382" s="141">
        <v>5.45</v>
      </c>
      <c r="F382" s="131"/>
      <c r="G382" s="133">
        <f t="shared" si="5"/>
        <v>192.26000000000278</v>
      </c>
    </row>
    <row r="383" spans="1:7" ht="15" x14ac:dyDescent="0.25">
      <c r="A383" s="57">
        <v>43809</v>
      </c>
      <c r="B383" s="57">
        <v>43821</v>
      </c>
      <c r="C383" s="58" t="s">
        <v>43</v>
      </c>
      <c r="D383" s="58" t="s">
        <v>1227</v>
      </c>
      <c r="E383" s="141">
        <v>1.95</v>
      </c>
      <c r="F383" s="131"/>
      <c r="G383" s="133">
        <f t="shared" si="5"/>
        <v>190.31000000000279</v>
      </c>
    </row>
    <row r="384" spans="1:7" ht="15" x14ac:dyDescent="0.25">
      <c r="A384" s="57">
        <v>43821</v>
      </c>
      <c r="B384" s="57">
        <v>43821</v>
      </c>
      <c r="C384" s="58" t="s">
        <v>17</v>
      </c>
      <c r="D384" s="58" t="s">
        <v>1413</v>
      </c>
      <c r="E384" s="141">
        <v>3.05</v>
      </c>
      <c r="F384" s="131"/>
      <c r="G384" s="133">
        <f t="shared" si="5"/>
        <v>187.26000000000278</v>
      </c>
    </row>
    <row r="385" spans="1:7" ht="15" x14ac:dyDescent="0.25">
      <c r="A385" s="57">
        <v>43820</v>
      </c>
      <c r="B385" s="57">
        <v>43821</v>
      </c>
      <c r="C385" s="58" t="s">
        <v>1414</v>
      </c>
      <c r="D385" s="58" t="s">
        <v>1308</v>
      </c>
      <c r="E385" s="141">
        <v>6.8</v>
      </c>
      <c r="F385" s="131"/>
      <c r="G385" s="133">
        <f t="shared" si="5"/>
        <v>180.46000000000276</v>
      </c>
    </row>
    <row r="386" spans="1:7" ht="15" x14ac:dyDescent="0.25">
      <c r="A386" s="57">
        <v>43821</v>
      </c>
      <c r="B386" s="57">
        <v>43821</v>
      </c>
      <c r="C386" s="58" t="s">
        <v>58</v>
      </c>
      <c r="D386" s="58" t="s">
        <v>1415</v>
      </c>
      <c r="E386" s="141">
        <v>2.8</v>
      </c>
      <c r="F386" s="131"/>
      <c r="G386" s="133">
        <f t="shared" si="5"/>
        <v>177.66000000000275</v>
      </c>
    </row>
    <row r="387" spans="1:7" ht="15" x14ac:dyDescent="0.25">
      <c r="A387" s="57">
        <v>43819</v>
      </c>
      <c r="B387" s="57">
        <v>43821</v>
      </c>
      <c r="C387" s="58" t="s">
        <v>17</v>
      </c>
      <c r="D387" s="58" t="s">
        <v>1416</v>
      </c>
      <c r="E387" s="141">
        <v>2.5</v>
      </c>
      <c r="F387" s="131"/>
      <c r="G387" s="133">
        <f t="shared" si="5"/>
        <v>175.16000000000275</v>
      </c>
    </row>
    <row r="388" spans="1:7" ht="15" x14ac:dyDescent="0.25">
      <c r="A388" s="57">
        <v>43820</v>
      </c>
      <c r="B388" s="57">
        <v>43821</v>
      </c>
      <c r="C388" s="58" t="s">
        <v>17</v>
      </c>
      <c r="D388" s="58" t="s">
        <v>1417</v>
      </c>
      <c r="E388" s="141">
        <v>3.6</v>
      </c>
      <c r="F388" s="131"/>
      <c r="G388" s="133">
        <f t="shared" si="5"/>
        <v>171.56000000000276</v>
      </c>
    </row>
    <row r="389" spans="1:7" ht="15" x14ac:dyDescent="0.25">
      <c r="A389" s="57">
        <v>43819</v>
      </c>
      <c r="B389" s="57">
        <v>43821</v>
      </c>
      <c r="C389" s="58" t="s">
        <v>1418</v>
      </c>
      <c r="D389" s="58" t="s">
        <v>1419</v>
      </c>
      <c r="E389" s="141">
        <v>2.95</v>
      </c>
      <c r="F389" s="131"/>
      <c r="G389" s="133">
        <f t="shared" si="5"/>
        <v>168.61000000000277</v>
      </c>
    </row>
    <row r="390" spans="1:7" ht="15" x14ac:dyDescent="0.25">
      <c r="A390" s="57">
        <v>43819</v>
      </c>
      <c r="B390" s="57">
        <v>43821</v>
      </c>
      <c r="C390" s="62" t="s">
        <v>531</v>
      </c>
      <c r="D390" s="62" t="s">
        <v>1420</v>
      </c>
      <c r="E390" s="150">
        <v>3.8</v>
      </c>
      <c r="F390" s="131"/>
      <c r="G390" s="133">
        <f t="shared" si="5"/>
        <v>164.81000000000276</v>
      </c>
    </row>
    <row r="391" spans="1:7" ht="15" x14ac:dyDescent="0.25">
      <c r="A391" s="57">
        <v>43814</v>
      </c>
      <c r="B391" s="57">
        <v>43821</v>
      </c>
      <c r="C391" s="62" t="s">
        <v>1095</v>
      </c>
      <c r="D391" s="62" t="s">
        <v>1421</v>
      </c>
      <c r="E391" s="150">
        <v>2.4</v>
      </c>
      <c r="F391" s="131"/>
      <c r="G391" s="133">
        <f t="shared" si="5"/>
        <v>162.41000000000275</v>
      </c>
    </row>
    <row r="392" spans="1:7" ht="15" x14ac:dyDescent="0.25">
      <c r="A392" s="57">
        <v>43819</v>
      </c>
      <c r="B392" s="57">
        <v>43821</v>
      </c>
      <c r="C392" s="62" t="s">
        <v>308</v>
      </c>
      <c r="D392" s="62" t="s">
        <v>1422</v>
      </c>
      <c r="E392" s="150">
        <v>2.15</v>
      </c>
      <c r="F392" s="131"/>
      <c r="G392" s="133">
        <f t="shared" si="5"/>
        <v>160.26000000000275</v>
      </c>
    </row>
    <row r="393" spans="1:7" ht="15" x14ac:dyDescent="0.25">
      <c r="A393" s="57">
        <v>43820</v>
      </c>
      <c r="B393" s="57">
        <v>43821</v>
      </c>
      <c r="C393" s="62" t="s">
        <v>1054</v>
      </c>
      <c r="D393" s="62" t="s">
        <v>1423</v>
      </c>
      <c r="E393" s="150">
        <v>3.4</v>
      </c>
      <c r="F393" s="131"/>
      <c r="G393" s="133">
        <f t="shared" si="5"/>
        <v>156.86000000000274</v>
      </c>
    </row>
    <row r="394" spans="1:7" ht="15" x14ac:dyDescent="0.25">
      <c r="A394" s="57">
        <v>43821</v>
      </c>
      <c r="B394" s="57">
        <v>43821</v>
      </c>
      <c r="C394" s="62" t="s">
        <v>1424</v>
      </c>
      <c r="D394" s="62" t="s">
        <v>1425</v>
      </c>
      <c r="E394" s="150">
        <v>40</v>
      </c>
      <c r="F394" s="131"/>
      <c r="G394" s="133">
        <f t="shared" si="5"/>
        <v>116.86000000000274</v>
      </c>
    </row>
    <row r="395" spans="1:7" ht="15" x14ac:dyDescent="0.25">
      <c r="A395" s="57">
        <v>43821</v>
      </c>
      <c r="B395" s="57">
        <v>43821</v>
      </c>
      <c r="C395" s="62" t="s">
        <v>1426</v>
      </c>
      <c r="D395" s="62" t="s">
        <v>1425</v>
      </c>
      <c r="E395" s="150">
        <v>12.7</v>
      </c>
      <c r="F395" s="131"/>
      <c r="G395" s="133">
        <f t="shared" si="5"/>
        <v>104.16000000000274</v>
      </c>
    </row>
    <row r="396" spans="1:7" ht="15" x14ac:dyDescent="0.25">
      <c r="A396" s="57">
        <v>43820</v>
      </c>
      <c r="B396" s="57">
        <v>43821</v>
      </c>
      <c r="C396" s="62" t="s">
        <v>1426</v>
      </c>
      <c r="D396" s="62" t="s">
        <v>1425</v>
      </c>
      <c r="E396" s="150">
        <v>12.7</v>
      </c>
      <c r="F396" s="131"/>
      <c r="G396" s="133">
        <f t="shared" si="5"/>
        <v>91.460000000002736</v>
      </c>
    </row>
    <row r="397" spans="1:7" ht="15" x14ac:dyDescent="0.25">
      <c r="A397" s="64">
        <v>43818</v>
      </c>
      <c r="B397" s="57">
        <v>43821</v>
      </c>
      <c r="C397" s="62" t="s">
        <v>88</v>
      </c>
      <c r="D397" s="62" t="s">
        <v>1427</v>
      </c>
      <c r="E397" s="150">
        <v>10.4</v>
      </c>
      <c r="F397" s="132"/>
      <c r="G397" s="157">
        <f t="shared" si="5"/>
        <v>81.060000000002731</v>
      </c>
    </row>
    <row r="398" spans="1:7" ht="15" x14ac:dyDescent="0.25">
      <c r="A398" s="57">
        <v>43778</v>
      </c>
      <c r="B398" s="57">
        <v>43821</v>
      </c>
      <c r="C398" s="58" t="s">
        <v>1428</v>
      </c>
      <c r="D398" s="58" t="s">
        <v>1429</v>
      </c>
      <c r="E398" s="141">
        <v>11.4</v>
      </c>
      <c r="F398" s="58"/>
      <c r="G398" s="133">
        <f t="shared" si="5"/>
        <v>69.660000000002725</v>
      </c>
    </row>
    <row r="399" spans="1:7" ht="15.75" thickBot="1" x14ac:dyDescent="0.3">
      <c r="A399" s="119"/>
      <c r="B399" s="124"/>
      <c r="C399" s="268" t="s">
        <v>1178</v>
      </c>
      <c r="D399" s="269"/>
      <c r="E399" s="127">
        <f>SUM(E6:E398)</f>
        <v>2520.1999999999975</v>
      </c>
      <c r="F399" s="125"/>
      <c r="G399" s="134"/>
    </row>
  </sheetData>
  <mergeCells count="2">
    <mergeCell ref="B1:C1"/>
    <mergeCell ref="C399:D399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96"/>
  <sheetViews>
    <sheetView tabSelected="1" workbookViewId="0">
      <selection activeCell="J21" sqref="J21"/>
    </sheetView>
  </sheetViews>
  <sheetFormatPr baseColWidth="10" defaultRowHeight="14.25" x14ac:dyDescent="0.2"/>
  <cols>
    <col min="1" max="1" width="11.125" customWidth="1"/>
    <col min="2" max="2" width="10.625" customWidth="1"/>
    <col min="3" max="3" width="24.125" customWidth="1"/>
    <col min="4" max="4" width="27" customWidth="1"/>
    <col min="5" max="5" width="9.375" customWidth="1"/>
    <col min="6" max="6" width="7.375" customWidth="1"/>
    <col min="7" max="7" width="9.75" customWidth="1"/>
    <col min="10" max="10" width="21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1179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60"/>
      <c r="B4" s="57"/>
      <c r="C4" s="58" t="s">
        <v>1177</v>
      </c>
      <c r="D4" s="60"/>
      <c r="E4" s="60"/>
      <c r="F4" s="60"/>
      <c r="G4" s="134">
        <f>'LIQUIDACIÓN 21'!G398</f>
        <v>69.660000000002725</v>
      </c>
    </row>
    <row r="5" spans="1:7" ht="15" x14ac:dyDescent="0.25">
      <c r="A5" s="58"/>
      <c r="B5" s="57"/>
      <c r="C5" s="58" t="s">
        <v>1152</v>
      </c>
      <c r="D5" s="58"/>
      <c r="E5" s="96"/>
      <c r="F5" s="126"/>
      <c r="G5" s="133">
        <v>1000</v>
      </c>
    </row>
    <row r="6" spans="1:7" ht="15" x14ac:dyDescent="0.25">
      <c r="A6" s="68">
        <v>43823</v>
      </c>
      <c r="B6" s="68">
        <v>43825</v>
      </c>
      <c r="C6" s="58" t="s">
        <v>1013</v>
      </c>
      <c r="D6" s="58" t="s">
        <v>1430</v>
      </c>
      <c r="E6" s="141">
        <v>3.55</v>
      </c>
      <c r="F6" s="58"/>
      <c r="G6" s="134">
        <f>G4+G5-E6</f>
        <v>1066.1100000000029</v>
      </c>
    </row>
    <row r="7" spans="1:7" ht="15" x14ac:dyDescent="0.25">
      <c r="A7" s="68">
        <v>43822</v>
      </c>
      <c r="B7" s="68">
        <v>43825</v>
      </c>
      <c r="C7" s="58" t="s">
        <v>1431</v>
      </c>
      <c r="D7" s="58" t="s">
        <v>393</v>
      </c>
      <c r="E7" s="141">
        <v>6.3</v>
      </c>
      <c r="F7" s="58"/>
      <c r="G7" s="134">
        <f>G6-E7</f>
        <v>1059.8100000000029</v>
      </c>
    </row>
    <row r="8" spans="1:7" ht="15" x14ac:dyDescent="0.25">
      <c r="A8" s="68">
        <v>43819</v>
      </c>
      <c r="B8" s="68">
        <v>43825</v>
      </c>
      <c r="C8" s="58" t="s">
        <v>1432</v>
      </c>
      <c r="D8" s="58" t="s">
        <v>1433</v>
      </c>
      <c r="E8" s="141">
        <v>5.25</v>
      </c>
      <c r="F8" s="58"/>
      <c r="G8" s="134">
        <f>G7-E8</f>
        <v>1054.5600000000029</v>
      </c>
    </row>
    <row r="9" spans="1:7" ht="15" x14ac:dyDescent="0.25">
      <c r="A9" s="68">
        <v>43819</v>
      </c>
      <c r="B9" s="68">
        <v>43825</v>
      </c>
      <c r="C9" s="58" t="s">
        <v>87</v>
      </c>
      <c r="D9" s="58" t="s">
        <v>132</v>
      </c>
      <c r="E9" s="141">
        <v>2.6</v>
      </c>
      <c r="F9" s="58"/>
      <c r="G9" s="134">
        <f>G8-E9</f>
        <v>1051.960000000003</v>
      </c>
    </row>
    <row r="10" spans="1:7" ht="15" x14ac:dyDescent="0.25">
      <c r="A10" s="68">
        <v>43810</v>
      </c>
      <c r="B10" s="68">
        <v>43825</v>
      </c>
      <c r="C10" s="58" t="s">
        <v>1434</v>
      </c>
      <c r="D10" s="58" t="s">
        <v>1435</v>
      </c>
      <c r="E10" s="141">
        <v>5.3</v>
      </c>
      <c r="F10" s="58"/>
      <c r="G10" s="134">
        <f t="shared" ref="G10:G68" si="0">G9-E10</f>
        <v>1046.660000000003</v>
      </c>
    </row>
    <row r="11" spans="1:7" ht="15" x14ac:dyDescent="0.25">
      <c r="A11" s="68">
        <v>43823</v>
      </c>
      <c r="B11" s="68">
        <v>43825</v>
      </c>
      <c r="C11" s="58" t="s">
        <v>106</v>
      </c>
      <c r="D11" s="58" t="s">
        <v>1368</v>
      </c>
      <c r="E11" s="141">
        <v>2.2999999999999998</v>
      </c>
      <c r="F11" s="58"/>
      <c r="G11" s="134">
        <f t="shared" si="0"/>
        <v>1044.3600000000031</v>
      </c>
    </row>
    <row r="12" spans="1:7" ht="15" x14ac:dyDescent="0.25">
      <c r="A12" s="68">
        <v>43825</v>
      </c>
      <c r="B12" s="68">
        <v>43825</v>
      </c>
      <c r="C12" s="58" t="s">
        <v>130</v>
      </c>
      <c r="D12" s="58" t="s">
        <v>1437</v>
      </c>
      <c r="E12" s="141">
        <v>4.25</v>
      </c>
      <c r="F12" s="58"/>
      <c r="G12" s="134">
        <f t="shared" si="0"/>
        <v>1040.1100000000031</v>
      </c>
    </row>
    <row r="13" spans="1:7" ht="15" x14ac:dyDescent="0.25">
      <c r="A13" s="68">
        <v>43825</v>
      </c>
      <c r="B13" s="68">
        <v>43826</v>
      </c>
      <c r="C13" s="58" t="s">
        <v>45</v>
      </c>
      <c r="D13" s="58" t="s">
        <v>1438</v>
      </c>
      <c r="E13" s="141">
        <v>3.9</v>
      </c>
      <c r="F13" s="58"/>
      <c r="G13" s="134">
        <f t="shared" si="0"/>
        <v>1036.210000000003</v>
      </c>
    </row>
    <row r="14" spans="1:7" ht="15" x14ac:dyDescent="0.25">
      <c r="A14" s="68">
        <v>43823</v>
      </c>
      <c r="B14" s="68">
        <v>43825</v>
      </c>
      <c r="C14" s="58" t="s">
        <v>59</v>
      </c>
      <c r="D14" s="58" t="s">
        <v>1443</v>
      </c>
      <c r="E14" s="141">
        <v>1.7</v>
      </c>
      <c r="F14" s="58"/>
      <c r="G14" s="134">
        <f t="shared" si="0"/>
        <v>1034.5100000000029</v>
      </c>
    </row>
    <row r="15" spans="1:7" ht="15" x14ac:dyDescent="0.25">
      <c r="A15" s="68">
        <v>43825</v>
      </c>
      <c r="B15" s="68">
        <v>43826</v>
      </c>
      <c r="C15" s="58" t="s">
        <v>19</v>
      </c>
      <c r="D15" s="58" t="s">
        <v>1444</v>
      </c>
      <c r="E15" s="141">
        <v>2.7</v>
      </c>
      <c r="F15" s="58"/>
      <c r="G15" s="134">
        <f t="shared" si="0"/>
        <v>1031.8100000000029</v>
      </c>
    </row>
    <row r="16" spans="1:7" ht="15" x14ac:dyDescent="0.25">
      <c r="A16" s="68">
        <v>43827</v>
      </c>
      <c r="B16" s="68">
        <v>43827</v>
      </c>
      <c r="C16" s="58" t="s">
        <v>1434</v>
      </c>
      <c r="D16" s="58" t="s">
        <v>1445</v>
      </c>
      <c r="E16" s="141">
        <v>9.3000000000000007</v>
      </c>
      <c r="F16" s="58"/>
      <c r="G16" s="134">
        <f t="shared" si="0"/>
        <v>1022.5100000000029</v>
      </c>
    </row>
    <row r="17" spans="1:7" ht="15" x14ac:dyDescent="0.25">
      <c r="A17" s="68">
        <v>43828</v>
      </c>
      <c r="B17" s="68">
        <v>43828</v>
      </c>
      <c r="C17" s="58" t="s">
        <v>45</v>
      </c>
      <c r="D17" s="58" t="s">
        <v>1446</v>
      </c>
      <c r="E17" s="141">
        <v>2.1</v>
      </c>
      <c r="F17" s="58"/>
      <c r="G17" s="134">
        <f t="shared" si="0"/>
        <v>1020.4100000000029</v>
      </c>
    </row>
    <row r="18" spans="1:7" ht="15" x14ac:dyDescent="0.25">
      <c r="A18" s="57">
        <v>43828</v>
      </c>
      <c r="B18" s="68">
        <v>43828</v>
      </c>
      <c r="C18" s="58" t="s">
        <v>130</v>
      </c>
      <c r="D18" s="58" t="s">
        <v>1447</v>
      </c>
      <c r="E18" s="141">
        <v>2.8</v>
      </c>
      <c r="F18" s="58"/>
      <c r="G18" s="134">
        <f t="shared" si="0"/>
        <v>1017.610000000003</v>
      </c>
    </row>
    <row r="19" spans="1:7" ht="15" x14ac:dyDescent="0.25">
      <c r="A19" s="57">
        <v>43827</v>
      </c>
      <c r="B19" s="68">
        <v>43828</v>
      </c>
      <c r="C19" s="58" t="s">
        <v>1448</v>
      </c>
      <c r="D19" s="58" t="s">
        <v>1447</v>
      </c>
      <c r="E19" s="141">
        <v>1.7</v>
      </c>
      <c r="F19" s="58"/>
      <c r="G19" s="134">
        <f t="shared" si="0"/>
        <v>1015.9100000000029</v>
      </c>
    </row>
    <row r="20" spans="1:7" ht="15" x14ac:dyDescent="0.25">
      <c r="A20" s="57">
        <v>43826</v>
      </c>
      <c r="B20" s="68">
        <v>43829</v>
      </c>
      <c r="C20" s="58" t="s">
        <v>1431</v>
      </c>
      <c r="D20" s="58" t="s">
        <v>1449</v>
      </c>
      <c r="E20" s="141">
        <v>7.55</v>
      </c>
      <c r="F20" s="58"/>
      <c r="G20" s="134">
        <f t="shared" si="0"/>
        <v>1008.360000000003</v>
      </c>
    </row>
    <row r="21" spans="1:7" ht="15" x14ac:dyDescent="0.25">
      <c r="A21" s="57">
        <v>43827</v>
      </c>
      <c r="B21" s="68">
        <v>43830</v>
      </c>
      <c r="C21" s="58" t="s">
        <v>1450</v>
      </c>
      <c r="D21" s="58" t="s">
        <v>1451</v>
      </c>
      <c r="E21" s="141">
        <v>2.65</v>
      </c>
      <c r="F21" s="58"/>
      <c r="G21" s="134">
        <f t="shared" si="0"/>
        <v>1005.710000000003</v>
      </c>
    </row>
    <row r="22" spans="1:7" ht="15" x14ac:dyDescent="0.25">
      <c r="A22" s="57">
        <v>43827</v>
      </c>
      <c r="B22" s="68">
        <v>43830</v>
      </c>
      <c r="C22" s="58" t="s">
        <v>1434</v>
      </c>
      <c r="D22" s="58" t="s">
        <v>1445</v>
      </c>
      <c r="E22" s="141">
        <v>9.3000000000000007</v>
      </c>
      <c r="F22" s="58"/>
      <c r="G22" s="134">
        <f t="shared" si="0"/>
        <v>996.41000000000304</v>
      </c>
    </row>
    <row r="23" spans="1:7" ht="15" x14ac:dyDescent="0.25">
      <c r="A23" s="57">
        <v>43826</v>
      </c>
      <c r="B23" s="68">
        <v>43830</v>
      </c>
      <c r="C23" s="58" t="s">
        <v>1452</v>
      </c>
      <c r="D23" s="58" t="s">
        <v>1453</v>
      </c>
      <c r="E23" s="141">
        <v>2.5499999999999998</v>
      </c>
      <c r="F23" s="58"/>
      <c r="G23" s="134">
        <f t="shared" si="0"/>
        <v>993.86000000000308</v>
      </c>
    </row>
    <row r="24" spans="1:7" ht="15" x14ac:dyDescent="0.25">
      <c r="A24" s="57">
        <v>43827</v>
      </c>
      <c r="B24" s="68">
        <v>43830</v>
      </c>
      <c r="C24" s="58" t="s">
        <v>1454</v>
      </c>
      <c r="D24" s="58" t="s">
        <v>1455</v>
      </c>
      <c r="E24" s="141">
        <v>2.95</v>
      </c>
      <c r="F24" s="58"/>
      <c r="G24" s="134">
        <f t="shared" si="0"/>
        <v>990.91000000000304</v>
      </c>
    </row>
    <row r="25" spans="1:7" ht="15" x14ac:dyDescent="0.25">
      <c r="A25" s="57">
        <v>43826</v>
      </c>
      <c r="B25" s="68">
        <v>43826</v>
      </c>
      <c r="C25" s="58" t="s">
        <v>1456</v>
      </c>
      <c r="D25" s="58" t="s">
        <v>1457</v>
      </c>
      <c r="E25" s="141">
        <v>4</v>
      </c>
      <c r="F25" s="58"/>
      <c r="G25" s="134">
        <f t="shared" si="0"/>
        <v>986.91000000000304</v>
      </c>
    </row>
    <row r="26" spans="1:7" ht="15" x14ac:dyDescent="0.25">
      <c r="A26" s="57">
        <v>43826</v>
      </c>
      <c r="B26" s="68">
        <v>43830</v>
      </c>
      <c r="C26" s="58" t="s">
        <v>107</v>
      </c>
      <c r="D26" s="58" t="s">
        <v>1458</v>
      </c>
      <c r="E26" s="141">
        <v>1</v>
      </c>
      <c r="F26" s="58"/>
      <c r="G26" s="134">
        <f t="shared" si="0"/>
        <v>985.91000000000304</v>
      </c>
    </row>
    <row r="27" spans="1:7" ht="15" x14ac:dyDescent="0.25">
      <c r="A27" s="68">
        <v>43828</v>
      </c>
      <c r="B27" s="68">
        <v>43830</v>
      </c>
      <c r="C27" s="58" t="s">
        <v>130</v>
      </c>
      <c r="D27" s="58" t="s">
        <v>1459</v>
      </c>
      <c r="E27" s="141">
        <v>4.25</v>
      </c>
      <c r="F27" s="58"/>
      <c r="G27" s="134">
        <f t="shared" si="0"/>
        <v>981.66000000000304</v>
      </c>
    </row>
    <row r="28" spans="1:7" ht="15" x14ac:dyDescent="0.25">
      <c r="A28" s="68">
        <v>43827</v>
      </c>
      <c r="B28" s="68">
        <v>43830</v>
      </c>
      <c r="C28" s="58" t="s">
        <v>97</v>
      </c>
      <c r="D28" s="58" t="s">
        <v>1451</v>
      </c>
      <c r="E28" s="141">
        <v>5.85</v>
      </c>
      <c r="F28" s="58"/>
      <c r="G28" s="134">
        <f t="shared" si="0"/>
        <v>975.81000000000301</v>
      </c>
    </row>
    <row r="29" spans="1:7" ht="15" x14ac:dyDescent="0.25">
      <c r="A29" s="68">
        <v>43826</v>
      </c>
      <c r="B29" s="68">
        <v>43830</v>
      </c>
      <c r="C29" s="58" t="s">
        <v>130</v>
      </c>
      <c r="D29" s="58" t="s">
        <v>1460</v>
      </c>
      <c r="E29" s="141">
        <v>3.3</v>
      </c>
      <c r="F29" s="58"/>
      <c r="G29" s="134">
        <f t="shared" si="0"/>
        <v>972.51000000000306</v>
      </c>
    </row>
    <row r="30" spans="1:7" ht="15" x14ac:dyDescent="0.25">
      <c r="A30" s="68">
        <v>43826</v>
      </c>
      <c r="B30" s="68">
        <v>43830</v>
      </c>
      <c r="C30" s="58" t="s">
        <v>1461</v>
      </c>
      <c r="D30" s="58" t="s">
        <v>1462</v>
      </c>
      <c r="E30" s="141">
        <v>3.9</v>
      </c>
      <c r="F30" s="58"/>
      <c r="G30" s="134">
        <f t="shared" si="0"/>
        <v>968.61000000000308</v>
      </c>
    </row>
    <row r="31" spans="1:7" ht="15" x14ac:dyDescent="0.25">
      <c r="A31" s="68">
        <v>43818</v>
      </c>
      <c r="B31" s="68">
        <v>43830</v>
      </c>
      <c r="C31" s="58" t="s">
        <v>130</v>
      </c>
      <c r="D31" s="58" t="s">
        <v>1463</v>
      </c>
      <c r="E31" s="141">
        <v>13.05</v>
      </c>
      <c r="F31" s="58"/>
      <c r="G31" s="134">
        <f t="shared" si="0"/>
        <v>955.56000000000313</v>
      </c>
    </row>
    <row r="32" spans="1:7" ht="15" x14ac:dyDescent="0.25">
      <c r="A32" s="68">
        <v>43826</v>
      </c>
      <c r="B32" s="68">
        <v>43830</v>
      </c>
      <c r="C32" s="58" t="s">
        <v>130</v>
      </c>
      <c r="D32" s="58" t="s">
        <v>1401</v>
      </c>
      <c r="E32" s="141">
        <v>4.9000000000000004</v>
      </c>
      <c r="F32" s="58"/>
      <c r="G32" s="134">
        <f t="shared" si="0"/>
        <v>950.66000000000315</v>
      </c>
    </row>
    <row r="33" spans="1:11" ht="15" x14ac:dyDescent="0.25">
      <c r="A33" s="68">
        <v>43822</v>
      </c>
      <c r="B33" s="68">
        <v>43830</v>
      </c>
      <c r="C33" s="58" t="s">
        <v>80</v>
      </c>
      <c r="D33" s="58" t="s">
        <v>1464</v>
      </c>
      <c r="E33" s="141">
        <v>6</v>
      </c>
      <c r="F33" s="58"/>
      <c r="G33" s="134">
        <f t="shared" si="0"/>
        <v>944.66000000000315</v>
      </c>
    </row>
    <row r="34" spans="1:11" ht="15" x14ac:dyDescent="0.25">
      <c r="A34" s="68">
        <v>43817</v>
      </c>
      <c r="B34" s="68">
        <v>43830</v>
      </c>
      <c r="C34" s="58" t="s">
        <v>130</v>
      </c>
      <c r="D34" s="58" t="s">
        <v>7</v>
      </c>
      <c r="E34" s="141">
        <v>5.05</v>
      </c>
      <c r="F34" s="58"/>
      <c r="G34" s="134">
        <f t="shared" si="0"/>
        <v>939.6100000000032</v>
      </c>
    </row>
    <row r="35" spans="1:11" ht="15" x14ac:dyDescent="0.25">
      <c r="A35" s="68">
        <v>43829</v>
      </c>
      <c r="B35" s="68">
        <v>43830</v>
      </c>
      <c r="C35" s="58" t="s">
        <v>1465</v>
      </c>
      <c r="D35" s="58" t="s">
        <v>1466</v>
      </c>
      <c r="E35" s="141">
        <v>8.35</v>
      </c>
      <c r="F35" s="58"/>
      <c r="G35" s="134">
        <f t="shared" si="0"/>
        <v>931.26000000000317</v>
      </c>
    </row>
    <row r="36" spans="1:11" ht="15" x14ac:dyDescent="0.25">
      <c r="A36" s="68">
        <v>43822</v>
      </c>
      <c r="B36" s="68">
        <v>43830</v>
      </c>
      <c r="C36" s="58" t="s">
        <v>130</v>
      </c>
      <c r="D36" s="58" t="s">
        <v>1464</v>
      </c>
      <c r="E36" s="141">
        <v>3.75</v>
      </c>
      <c r="F36" s="58"/>
      <c r="G36" s="134">
        <f t="shared" si="0"/>
        <v>927.51000000000317</v>
      </c>
    </row>
    <row r="37" spans="1:11" ht="15" x14ac:dyDescent="0.25">
      <c r="A37" s="68">
        <v>43826</v>
      </c>
      <c r="B37" s="68">
        <v>43830</v>
      </c>
      <c r="C37" s="58" t="s">
        <v>130</v>
      </c>
      <c r="D37" s="58" t="s">
        <v>1467</v>
      </c>
      <c r="E37" s="141">
        <v>9.1</v>
      </c>
      <c r="F37" s="58"/>
      <c r="G37" s="134">
        <f t="shared" si="0"/>
        <v>918.41000000000315</v>
      </c>
    </row>
    <row r="38" spans="1:11" ht="15" x14ac:dyDescent="0.25">
      <c r="A38" s="68">
        <v>43819</v>
      </c>
      <c r="B38" s="68">
        <v>43830</v>
      </c>
      <c r="C38" s="58" t="s">
        <v>307</v>
      </c>
      <c r="D38" s="58" t="s">
        <v>1458</v>
      </c>
      <c r="E38" s="141">
        <v>1.5</v>
      </c>
      <c r="F38" s="58"/>
      <c r="G38" s="134">
        <f t="shared" si="0"/>
        <v>916.91000000000315</v>
      </c>
      <c r="K38" t="s">
        <v>1479</v>
      </c>
    </row>
    <row r="39" spans="1:11" ht="15" x14ac:dyDescent="0.25">
      <c r="A39" s="68">
        <v>43829</v>
      </c>
      <c r="B39" s="68">
        <v>43830</v>
      </c>
      <c r="C39" s="58" t="s">
        <v>1468</v>
      </c>
      <c r="D39" s="58" t="s">
        <v>1469</v>
      </c>
      <c r="E39" s="141">
        <v>3.35</v>
      </c>
      <c r="F39" s="58"/>
      <c r="G39" s="134">
        <f t="shared" si="0"/>
        <v>913.56000000000313</v>
      </c>
    </row>
    <row r="40" spans="1:11" ht="15" x14ac:dyDescent="0.25">
      <c r="A40" s="68">
        <v>43830</v>
      </c>
      <c r="B40" s="68">
        <v>43830</v>
      </c>
      <c r="C40" s="58" t="s">
        <v>1470</v>
      </c>
      <c r="D40" s="58" t="s">
        <v>1471</v>
      </c>
      <c r="E40" s="141">
        <v>0.75</v>
      </c>
      <c r="F40" s="58"/>
      <c r="G40" s="134">
        <f t="shared" si="0"/>
        <v>912.81000000000313</v>
      </c>
    </row>
    <row r="41" spans="1:11" ht="15" x14ac:dyDescent="0.25">
      <c r="A41" s="68">
        <v>43829</v>
      </c>
      <c r="B41" s="68">
        <v>43830</v>
      </c>
      <c r="C41" s="58" t="s">
        <v>169</v>
      </c>
      <c r="D41" s="58" t="s">
        <v>1472</v>
      </c>
      <c r="E41" s="141">
        <v>2.5499999999999998</v>
      </c>
      <c r="F41" s="58"/>
      <c r="G41" s="134">
        <f t="shared" si="0"/>
        <v>910.26000000000317</v>
      </c>
    </row>
    <row r="42" spans="1:11" ht="15" x14ac:dyDescent="0.25">
      <c r="A42" s="68">
        <v>43829</v>
      </c>
      <c r="B42" s="68">
        <v>43830</v>
      </c>
      <c r="C42" s="58" t="s">
        <v>130</v>
      </c>
      <c r="D42" s="58" t="s">
        <v>1473</v>
      </c>
      <c r="E42" s="141">
        <v>4.8</v>
      </c>
      <c r="F42" s="58"/>
      <c r="G42" s="134">
        <f t="shared" si="0"/>
        <v>905.46000000000322</v>
      </c>
    </row>
    <row r="43" spans="1:11" ht="15" x14ac:dyDescent="0.25">
      <c r="A43" s="68">
        <v>43829</v>
      </c>
      <c r="B43" s="68">
        <v>43830</v>
      </c>
      <c r="C43" s="58" t="s">
        <v>1465</v>
      </c>
      <c r="D43" s="58" t="s">
        <v>1474</v>
      </c>
      <c r="E43" s="141">
        <v>3.15</v>
      </c>
      <c r="F43" s="58"/>
      <c r="G43" s="134">
        <f t="shared" si="0"/>
        <v>902.31000000000324</v>
      </c>
    </row>
    <row r="44" spans="1:11" ht="15" x14ac:dyDescent="0.25">
      <c r="A44" s="68">
        <v>43829</v>
      </c>
      <c r="B44" s="68">
        <v>43830</v>
      </c>
      <c r="C44" s="58" t="s">
        <v>135</v>
      </c>
      <c r="D44" s="58" t="s">
        <v>1475</v>
      </c>
      <c r="E44" s="141">
        <v>6.1</v>
      </c>
      <c r="F44" s="58"/>
      <c r="G44" s="134">
        <f t="shared" si="0"/>
        <v>896.21000000000322</v>
      </c>
    </row>
    <row r="45" spans="1:11" ht="15" x14ac:dyDescent="0.25">
      <c r="A45" s="68">
        <v>43827</v>
      </c>
      <c r="B45" s="68">
        <v>43830</v>
      </c>
      <c r="C45" s="58" t="s">
        <v>312</v>
      </c>
      <c r="D45" s="58" t="s">
        <v>1476</v>
      </c>
      <c r="E45" s="141">
        <v>16.41</v>
      </c>
      <c r="F45" s="58"/>
      <c r="G45" s="134">
        <f t="shared" si="0"/>
        <v>879.80000000000325</v>
      </c>
    </row>
    <row r="46" spans="1:11" ht="15" x14ac:dyDescent="0.25">
      <c r="A46" s="68">
        <v>43829</v>
      </c>
      <c r="B46" s="68">
        <v>43830</v>
      </c>
      <c r="C46" s="58" t="s">
        <v>130</v>
      </c>
      <c r="D46" s="58" t="s">
        <v>7</v>
      </c>
      <c r="E46" s="141">
        <v>5.15</v>
      </c>
      <c r="F46" s="58"/>
      <c r="G46" s="134">
        <f t="shared" si="0"/>
        <v>874.65000000000327</v>
      </c>
    </row>
    <row r="47" spans="1:11" ht="15" x14ac:dyDescent="0.25">
      <c r="A47" s="68">
        <v>43828</v>
      </c>
      <c r="B47" s="68">
        <v>43830</v>
      </c>
      <c r="C47" s="58" t="s">
        <v>1477</v>
      </c>
      <c r="D47" s="58" t="s">
        <v>1478</v>
      </c>
      <c r="E47" s="141">
        <v>91.3</v>
      </c>
      <c r="F47" s="58"/>
      <c r="G47" s="134">
        <f t="shared" si="0"/>
        <v>783.35000000000332</v>
      </c>
    </row>
    <row r="48" spans="1:11" ht="15" x14ac:dyDescent="0.25">
      <c r="A48" s="68"/>
      <c r="B48" s="68"/>
      <c r="C48" s="58"/>
      <c r="D48" s="58"/>
      <c r="E48" s="141"/>
      <c r="F48" s="58"/>
      <c r="G48" s="134">
        <f t="shared" si="0"/>
        <v>783.35000000000332</v>
      </c>
    </row>
    <row r="49" spans="1:7" ht="15" x14ac:dyDescent="0.25">
      <c r="A49" s="68"/>
      <c r="B49" s="68"/>
      <c r="C49" s="58"/>
      <c r="D49" s="58"/>
      <c r="E49" s="141"/>
      <c r="F49" s="58"/>
      <c r="G49" s="134">
        <f t="shared" si="0"/>
        <v>783.35000000000332</v>
      </c>
    </row>
    <row r="50" spans="1:7" ht="15" x14ac:dyDescent="0.25">
      <c r="A50" s="68"/>
      <c r="B50" s="68"/>
      <c r="C50" s="58"/>
      <c r="D50" s="58">
        <v>2020</v>
      </c>
      <c r="E50" s="141">
        <v>102.05</v>
      </c>
      <c r="F50" s="58"/>
      <c r="G50" s="134">
        <f t="shared" si="0"/>
        <v>681.30000000000337</v>
      </c>
    </row>
    <row r="51" spans="1:7" ht="15" x14ac:dyDescent="0.25">
      <c r="A51" s="68"/>
      <c r="B51" s="68"/>
      <c r="C51" s="58"/>
      <c r="D51" s="58"/>
      <c r="E51" s="141"/>
      <c r="F51" s="58"/>
      <c r="G51" s="134">
        <f t="shared" si="0"/>
        <v>681.30000000000337</v>
      </c>
    </row>
    <row r="52" spans="1:7" ht="15" x14ac:dyDescent="0.25">
      <c r="A52" s="68"/>
      <c r="B52" s="68"/>
      <c r="C52" s="58"/>
      <c r="D52" s="58" t="s">
        <v>1436</v>
      </c>
      <c r="E52" s="141">
        <v>100</v>
      </c>
      <c r="F52" s="58"/>
      <c r="G52" s="134">
        <f t="shared" si="0"/>
        <v>581.30000000000337</v>
      </c>
    </row>
    <row r="53" spans="1:7" ht="15" x14ac:dyDescent="0.25">
      <c r="A53" s="68"/>
      <c r="B53" s="68"/>
      <c r="C53" s="58"/>
      <c r="D53" s="58"/>
      <c r="E53" s="141"/>
      <c r="F53" s="58"/>
      <c r="G53" s="134">
        <f t="shared" si="0"/>
        <v>581.30000000000337</v>
      </c>
    </row>
    <row r="54" spans="1:7" ht="15" x14ac:dyDescent="0.25">
      <c r="A54" s="68"/>
      <c r="B54" s="68"/>
      <c r="C54" s="58"/>
      <c r="D54" s="58"/>
      <c r="E54" s="141"/>
      <c r="F54" s="58"/>
      <c r="G54" s="134">
        <f t="shared" si="0"/>
        <v>581.30000000000337</v>
      </c>
    </row>
    <row r="55" spans="1:7" ht="15" x14ac:dyDescent="0.25">
      <c r="A55" s="68"/>
      <c r="B55" s="68"/>
      <c r="C55" s="58"/>
      <c r="D55" s="58" t="s">
        <v>1439</v>
      </c>
      <c r="E55" s="141">
        <v>240</v>
      </c>
      <c r="F55" s="58"/>
      <c r="G55" s="134">
        <f t="shared" si="0"/>
        <v>341.30000000000337</v>
      </c>
    </row>
    <row r="56" spans="1:7" ht="15" x14ac:dyDescent="0.25">
      <c r="A56" s="68"/>
      <c r="B56" s="68"/>
      <c r="C56" s="58"/>
      <c r="D56" s="58" t="s">
        <v>1440</v>
      </c>
      <c r="E56" s="141">
        <v>218.97</v>
      </c>
      <c r="F56" s="58"/>
      <c r="G56" s="134">
        <f t="shared" si="0"/>
        <v>122.33000000000337</v>
      </c>
    </row>
    <row r="57" spans="1:7" ht="15" x14ac:dyDescent="0.25">
      <c r="A57" s="68"/>
      <c r="B57" s="68"/>
      <c r="C57" s="58"/>
      <c r="D57" s="58" t="s">
        <v>1441</v>
      </c>
      <c r="E57" s="141">
        <v>100</v>
      </c>
      <c r="F57" s="58"/>
      <c r="G57" s="134">
        <f t="shared" si="0"/>
        <v>22.330000000003366</v>
      </c>
    </row>
    <row r="58" spans="1:7" ht="15" x14ac:dyDescent="0.25">
      <c r="A58" s="68"/>
      <c r="B58" s="68"/>
      <c r="C58" s="58"/>
      <c r="D58" s="58" t="s">
        <v>1442</v>
      </c>
      <c r="E58" s="141">
        <v>22.5</v>
      </c>
      <c r="F58" s="58"/>
      <c r="G58" s="134">
        <f t="shared" si="0"/>
        <v>-0.16999999999663373</v>
      </c>
    </row>
    <row r="59" spans="1:7" ht="15" x14ac:dyDescent="0.25">
      <c r="A59" s="68"/>
      <c r="B59" s="68"/>
      <c r="C59" s="58"/>
      <c r="D59" s="58"/>
      <c r="E59" s="141"/>
      <c r="F59" s="58"/>
      <c r="G59" s="134">
        <f t="shared" si="0"/>
        <v>-0.16999999999663373</v>
      </c>
    </row>
    <row r="60" spans="1:7" ht="15" x14ac:dyDescent="0.25">
      <c r="A60" s="68"/>
      <c r="B60" s="68"/>
      <c r="C60" s="58"/>
      <c r="D60" s="58"/>
      <c r="E60" s="141"/>
      <c r="F60" s="58"/>
      <c r="G60" s="134">
        <f t="shared" si="0"/>
        <v>-0.16999999999663373</v>
      </c>
    </row>
    <row r="61" spans="1:7" ht="15" x14ac:dyDescent="0.25">
      <c r="A61" s="68"/>
      <c r="B61" s="68"/>
      <c r="C61" s="58"/>
      <c r="D61" s="58"/>
      <c r="E61" s="141"/>
      <c r="F61" s="60"/>
      <c r="G61" s="134">
        <f t="shared" si="0"/>
        <v>-0.16999999999663373</v>
      </c>
    </row>
    <row r="62" spans="1:7" ht="15" x14ac:dyDescent="0.25">
      <c r="A62" s="57"/>
      <c r="B62" s="68"/>
      <c r="C62" s="58"/>
      <c r="D62" s="58"/>
      <c r="E62" s="141"/>
      <c r="F62" s="60"/>
      <c r="G62" s="134">
        <f t="shared" si="0"/>
        <v>-0.16999999999663373</v>
      </c>
    </row>
    <row r="63" spans="1:7" ht="15" x14ac:dyDescent="0.25">
      <c r="A63" s="57"/>
      <c r="B63" s="68"/>
      <c r="C63" s="58"/>
      <c r="D63" s="58"/>
      <c r="E63" s="141"/>
      <c r="F63" s="60"/>
      <c r="G63" s="134">
        <f t="shared" si="0"/>
        <v>-0.16999999999663373</v>
      </c>
    </row>
    <row r="64" spans="1:7" ht="15" x14ac:dyDescent="0.25">
      <c r="A64" s="57"/>
      <c r="B64" s="68"/>
      <c r="C64" s="58"/>
      <c r="D64" s="58"/>
      <c r="E64" s="141"/>
      <c r="F64" s="60"/>
      <c r="G64" s="134">
        <f t="shared" si="0"/>
        <v>-0.16999999999663373</v>
      </c>
    </row>
    <row r="65" spans="1:7" ht="15" x14ac:dyDescent="0.25">
      <c r="A65" s="57"/>
      <c r="B65" s="68"/>
      <c r="C65" s="58"/>
      <c r="D65" s="58"/>
      <c r="E65" s="141"/>
      <c r="F65" s="60"/>
      <c r="G65" s="134">
        <f t="shared" si="0"/>
        <v>-0.16999999999663373</v>
      </c>
    </row>
    <row r="66" spans="1:7" ht="15" x14ac:dyDescent="0.25">
      <c r="A66" s="57"/>
      <c r="B66" s="68"/>
      <c r="C66" s="58"/>
      <c r="D66" s="58"/>
      <c r="E66" s="141"/>
      <c r="F66" s="60"/>
      <c r="G66" s="134">
        <f t="shared" si="0"/>
        <v>-0.16999999999663373</v>
      </c>
    </row>
    <row r="67" spans="1:7" ht="15" x14ac:dyDescent="0.25">
      <c r="A67" s="57"/>
      <c r="B67" s="68"/>
      <c r="C67" s="95"/>
      <c r="D67" s="58"/>
      <c r="E67" s="141"/>
      <c r="F67" s="60"/>
      <c r="G67" s="134">
        <f t="shared" si="0"/>
        <v>-0.16999999999663373</v>
      </c>
    </row>
    <row r="68" spans="1:7" ht="15" x14ac:dyDescent="0.25">
      <c r="A68" s="57"/>
      <c r="B68" s="68"/>
      <c r="C68" s="58"/>
      <c r="D68" s="58"/>
      <c r="E68" s="141"/>
      <c r="F68" s="60"/>
      <c r="G68" s="134">
        <f t="shared" si="0"/>
        <v>-0.16999999999663373</v>
      </c>
    </row>
    <row r="69" spans="1:7" ht="15" x14ac:dyDescent="0.25">
      <c r="A69" s="57"/>
      <c r="B69" s="68"/>
      <c r="C69" s="58"/>
      <c r="D69" s="58"/>
      <c r="E69" s="141"/>
      <c r="F69" s="60"/>
      <c r="G69" s="134"/>
    </row>
    <row r="70" spans="1:7" ht="15" x14ac:dyDescent="0.25">
      <c r="A70" s="57"/>
      <c r="B70" s="68"/>
      <c r="C70" s="58"/>
      <c r="D70" s="58"/>
      <c r="E70" s="141"/>
      <c r="F70" s="58"/>
      <c r="G70" s="134"/>
    </row>
    <row r="71" spans="1:7" ht="15" x14ac:dyDescent="0.25">
      <c r="A71" s="57"/>
      <c r="B71" s="68"/>
      <c r="C71" s="58"/>
      <c r="D71" s="58"/>
      <c r="E71" s="141"/>
      <c r="F71" s="58"/>
      <c r="G71" s="134"/>
    </row>
    <row r="72" spans="1:7" ht="15" x14ac:dyDescent="0.25">
      <c r="A72" s="57"/>
      <c r="B72" s="68"/>
      <c r="C72" s="58"/>
      <c r="D72" s="58"/>
      <c r="E72" s="141"/>
      <c r="F72" s="58"/>
      <c r="G72" s="134"/>
    </row>
    <row r="73" spans="1:7" ht="15" x14ac:dyDescent="0.25">
      <c r="A73" s="57"/>
      <c r="B73" s="68"/>
      <c r="C73" s="58"/>
      <c r="D73" s="58"/>
      <c r="E73" s="141"/>
      <c r="F73" s="58"/>
      <c r="G73" s="134"/>
    </row>
    <row r="74" spans="1:7" ht="15" x14ac:dyDescent="0.25">
      <c r="A74" s="57"/>
      <c r="B74" s="68"/>
      <c r="C74" s="58"/>
      <c r="D74" s="58"/>
      <c r="E74" s="141"/>
      <c r="F74" s="58"/>
      <c r="G74" s="134"/>
    </row>
    <row r="75" spans="1:7" ht="15" x14ac:dyDescent="0.25">
      <c r="A75" s="57"/>
      <c r="B75" s="68"/>
      <c r="C75" s="58"/>
      <c r="D75" s="58"/>
      <c r="E75" s="141"/>
      <c r="F75" s="58"/>
      <c r="G75" s="134"/>
    </row>
    <row r="76" spans="1:7" ht="15" x14ac:dyDescent="0.25">
      <c r="A76" s="57"/>
      <c r="B76" s="68"/>
      <c r="C76" s="58"/>
      <c r="D76" s="58"/>
      <c r="E76" s="141"/>
      <c r="F76" s="58"/>
      <c r="G76" s="134"/>
    </row>
    <row r="77" spans="1:7" ht="15" x14ac:dyDescent="0.25">
      <c r="A77" s="57"/>
      <c r="B77" s="68"/>
      <c r="C77" s="58"/>
      <c r="D77" s="58"/>
      <c r="E77" s="141"/>
      <c r="F77" s="58"/>
      <c r="G77" s="134"/>
    </row>
    <row r="78" spans="1:7" ht="15" x14ac:dyDescent="0.25">
      <c r="A78" s="57"/>
      <c r="B78" s="68"/>
      <c r="C78" s="58"/>
      <c r="D78" s="58"/>
      <c r="E78" s="141"/>
      <c r="F78" s="58"/>
      <c r="G78" s="134"/>
    </row>
    <row r="79" spans="1:7" ht="15" x14ac:dyDescent="0.25">
      <c r="A79" s="57"/>
      <c r="B79" s="68"/>
      <c r="C79" s="58"/>
      <c r="D79" s="58"/>
      <c r="E79" s="141"/>
      <c r="F79" s="58"/>
      <c r="G79" s="134"/>
    </row>
    <row r="80" spans="1:7" ht="15" x14ac:dyDescent="0.25">
      <c r="A80" s="57"/>
      <c r="B80" s="68"/>
      <c r="C80" s="58"/>
      <c r="D80" s="58"/>
      <c r="E80" s="141"/>
      <c r="F80" s="58"/>
      <c r="G80" s="134"/>
    </row>
    <row r="81" spans="1:7" ht="15" x14ac:dyDescent="0.25">
      <c r="A81" s="57"/>
      <c r="B81" s="68"/>
      <c r="C81" s="58"/>
      <c r="D81" s="58"/>
      <c r="E81" s="141"/>
      <c r="F81" s="58"/>
      <c r="G81" s="134"/>
    </row>
    <row r="82" spans="1:7" ht="15" x14ac:dyDescent="0.25">
      <c r="A82" s="57"/>
      <c r="B82" s="57"/>
      <c r="C82" s="58"/>
      <c r="D82" s="58"/>
      <c r="E82" s="141"/>
      <c r="F82" s="58"/>
      <c r="G82" s="134"/>
    </row>
    <row r="83" spans="1:7" ht="15" x14ac:dyDescent="0.25">
      <c r="A83" s="57"/>
      <c r="B83" s="57"/>
      <c r="C83" s="58"/>
      <c r="D83" s="58"/>
      <c r="E83" s="141"/>
      <c r="F83" s="58"/>
      <c r="G83" s="134"/>
    </row>
    <row r="84" spans="1:7" ht="15" x14ac:dyDescent="0.25">
      <c r="A84" s="57"/>
      <c r="B84" s="57"/>
      <c r="C84" s="58"/>
      <c r="D84" s="58"/>
      <c r="E84" s="141"/>
      <c r="F84" s="58"/>
      <c r="G84" s="134"/>
    </row>
    <row r="85" spans="1:7" ht="15" x14ac:dyDescent="0.25">
      <c r="A85" s="57"/>
      <c r="B85" s="57"/>
      <c r="C85" s="58"/>
      <c r="D85" s="58"/>
      <c r="E85" s="141"/>
      <c r="F85" s="58"/>
      <c r="G85" s="134"/>
    </row>
    <row r="86" spans="1:7" ht="15" x14ac:dyDescent="0.25">
      <c r="A86" s="57"/>
      <c r="B86" s="57"/>
      <c r="C86" s="58"/>
      <c r="D86" s="58"/>
      <c r="E86" s="141"/>
      <c r="F86" s="58"/>
      <c r="G86" s="134"/>
    </row>
    <row r="87" spans="1:7" ht="15" x14ac:dyDescent="0.25">
      <c r="A87" s="57"/>
      <c r="B87" s="57"/>
      <c r="C87" s="58"/>
      <c r="D87" s="58"/>
      <c r="E87" s="141"/>
      <c r="F87" s="58"/>
      <c r="G87" s="134"/>
    </row>
    <row r="88" spans="1:7" ht="15" x14ac:dyDescent="0.25">
      <c r="A88" s="57"/>
      <c r="B88" s="57"/>
      <c r="C88" s="58"/>
      <c r="D88" s="58"/>
      <c r="E88" s="141"/>
      <c r="F88" s="58"/>
      <c r="G88" s="134"/>
    </row>
    <row r="89" spans="1:7" ht="15" x14ac:dyDescent="0.25">
      <c r="A89" s="57"/>
      <c r="B89" s="57"/>
      <c r="C89" s="58"/>
      <c r="D89" s="58"/>
      <c r="E89" s="141"/>
      <c r="F89" s="58"/>
      <c r="G89" s="134"/>
    </row>
    <row r="90" spans="1:7" ht="15" x14ac:dyDescent="0.25">
      <c r="A90" s="57"/>
      <c r="B90" s="57"/>
      <c r="C90" s="58"/>
      <c r="D90" s="58"/>
      <c r="E90" s="141"/>
      <c r="F90" s="58"/>
      <c r="G90" s="134"/>
    </row>
    <row r="91" spans="1:7" ht="15" x14ac:dyDescent="0.25">
      <c r="A91" s="57"/>
      <c r="B91" s="57"/>
      <c r="C91" s="58"/>
      <c r="D91" s="58"/>
      <c r="E91" s="141"/>
      <c r="F91" s="58"/>
      <c r="G91" s="134"/>
    </row>
    <row r="92" spans="1:7" ht="15" x14ac:dyDescent="0.25">
      <c r="A92" s="57"/>
      <c r="B92" s="57"/>
      <c r="C92" s="58"/>
      <c r="D92" s="58"/>
      <c r="E92" s="141"/>
      <c r="F92" s="58"/>
      <c r="G92" s="134"/>
    </row>
    <row r="93" spans="1:7" ht="15" x14ac:dyDescent="0.25">
      <c r="A93" s="57"/>
      <c r="B93" s="57"/>
      <c r="C93" s="58"/>
      <c r="D93" s="58"/>
      <c r="E93" s="141"/>
      <c r="F93" s="58"/>
      <c r="G93" s="134"/>
    </row>
    <row r="94" spans="1:7" ht="15" x14ac:dyDescent="0.25">
      <c r="A94" s="57"/>
      <c r="B94" s="57"/>
      <c r="C94" s="58"/>
      <c r="D94" s="58"/>
      <c r="E94" s="141"/>
      <c r="F94" s="58"/>
      <c r="G94" s="134"/>
    </row>
    <row r="95" spans="1:7" ht="15" x14ac:dyDescent="0.25">
      <c r="A95" s="57"/>
      <c r="B95" s="57"/>
      <c r="C95" s="58"/>
      <c r="D95" s="58"/>
      <c r="E95" s="141"/>
      <c r="F95" s="58"/>
      <c r="G95" s="134"/>
    </row>
    <row r="96" spans="1:7" ht="15.75" thickBot="1" x14ac:dyDescent="0.3">
      <c r="A96" s="119"/>
      <c r="B96" s="124"/>
      <c r="C96" s="268" t="s">
        <v>1180</v>
      </c>
      <c r="D96" s="269"/>
      <c r="E96" s="127">
        <f>SUM(E6:E95)</f>
        <v>1069.83</v>
      </c>
      <c r="F96" s="125"/>
      <c r="G96" s="134"/>
    </row>
  </sheetData>
  <mergeCells count="2">
    <mergeCell ref="B1:C1"/>
    <mergeCell ref="C96:D9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6"/>
  <sheetViews>
    <sheetView topLeftCell="A88" workbookViewId="0">
      <selection activeCell="D88" sqref="D1:D1048576"/>
    </sheetView>
  </sheetViews>
  <sheetFormatPr baseColWidth="10" defaultRowHeight="15" x14ac:dyDescent="0.2"/>
  <cols>
    <col min="1" max="2" width="12.875" style="176" bestFit="1" customWidth="1"/>
    <col min="3" max="3" width="22.125" style="176" customWidth="1"/>
    <col min="4" max="4" width="28.375" style="176" customWidth="1"/>
    <col min="5" max="5" width="8" style="176" customWidth="1"/>
    <col min="6" max="6" width="8.75" style="176" customWidth="1"/>
    <col min="7" max="7" width="8" style="176" customWidth="1"/>
    <col min="8" max="9" width="11" style="176"/>
    <col min="10" max="10" width="15.125" style="176" customWidth="1"/>
    <col min="11" max="11" width="19.125" style="176" customWidth="1"/>
    <col min="12" max="13" width="11" style="176"/>
    <col min="14" max="14" width="11.125" style="176" bestFit="1" customWidth="1"/>
    <col min="15" max="16384" width="11" style="176"/>
  </cols>
  <sheetData>
    <row r="1" spans="1:12" ht="15.75" x14ac:dyDescent="0.25">
      <c r="A1" s="173"/>
      <c r="B1" s="252" t="s">
        <v>8</v>
      </c>
      <c r="C1" s="253"/>
      <c r="D1" s="174"/>
      <c r="E1" s="175"/>
      <c r="F1" s="40"/>
      <c r="G1" s="175"/>
    </row>
    <row r="2" spans="1:12" ht="15.75" x14ac:dyDescent="0.25">
      <c r="A2" s="177"/>
      <c r="B2" s="178"/>
      <c r="C2" s="179" t="s">
        <v>22</v>
      </c>
      <c r="D2" s="180"/>
      <c r="E2" s="175"/>
      <c r="F2" s="40"/>
      <c r="G2" s="175"/>
    </row>
    <row r="3" spans="1:12" ht="27.75" customHeight="1" x14ac:dyDescent="0.2">
      <c r="A3" s="181" t="s">
        <v>4</v>
      </c>
      <c r="B3" s="181" t="s">
        <v>5</v>
      </c>
      <c r="C3" s="181" t="s">
        <v>0</v>
      </c>
      <c r="D3" s="181" t="s">
        <v>6</v>
      </c>
      <c r="E3" s="182" t="s">
        <v>1</v>
      </c>
      <c r="F3" s="183" t="s">
        <v>2</v>
      </c>
      <c r="G3" s="182" t="s">
        <v>3</v>
      </c>
    </row>
    <row r="4" spans="1:12" ht="15.75" x14ac:dyDescent="0.25">
      <c r="A4" s="177"/>
      <c r="B4" s="177"/>
      <c r="C4" s="184"/>
      <c r="D4" s="185"/>
      <c r="E4" s="186"/>
      <c r="F4" s="187"/>
      <c r="G4" s="186">
        <f>'LIQ 2'!G398</f>
        <v>209.43000000000023</v>
      </c>
    </row>
    <row r="5" spans="1:12" ht="13.5" customHeight="1" x14ac:dyDescent="0.25">
      <c r="A5" s="188"/>
      <c r="B5" s="188"/>
      <c r="C5" s="189" t="s">
        <v>2180</v>
      </c>
      <c r="D5" s="190"/>
      <c r="E5" s="175"/>
      <c r="F5" s="206">
        <v>2500</v>
      </c>
      <c r="G5" s="191">
        <f>G4+F5</f>
        <v>2709.4300000000003</v>
      </c>
    </row>
    <row r="6" spans="1:12" ht="15.75" x14ac:dyDescent="0.25">
      <c r="A6" s="192">
        <v>43878</v>
      </c>
      <c r="B6" s="192">
        <v>43878</v>
      </c>
      <c r="C6" s="189" t="s">
        <v>689</v>
      </c>
      <c r="D6" s="40" t="s">
        <v>1984</v>
      </c>
      <c r="E6" s="193">
        <v>7.35</v>
      </c>
      <c r="F6" s="189"/>
      <c r="G6" s="191">
        <f>G5-E6</f>
        <v>2702.0800000000004</v>
      </c>
      <c r="K6" s="176" t="s">
        <v>1440</v>
      </c>
      <c r="L6" s="176">
        <v>32</v>
      </c>
    </row>
    <row r="7" spans="1:12" ht="15.75" x14ac:dyDescent="0.25">
      <c r="A7" s="194">
        <v>43892</v>
      </c>
      <c r="B7" s="194">
        <v>43892</v>
      </c>
      <c r="C7" s="189" t="s">
        <v>689</v>
      </c>
      <c r="D7" s="195" t="s">
        <v>1985</v>
      </c>
      <c r="E7" s="195">
        <v>3.05</v>
      </c>
      <c r="F7" s="189"/>
      <c r="G7" s="191">
        <f t="shared" ref="G7:G70" si="0">G6-E7</f>
        <v>2699.03</v>
      </c>
    </row>
    <row r="8" spans="1:12" ht="15.75" x14ac:dyDescent="0.25">
      <c r="A8" s="194">
        <v>43889</v>
      </c>
      <c r="B8" s="194">
        <v>43889</v>
      </c>
      <c r="C8" s="195" t="s">
        <v>72</v>
      </c>
      <c r="D8" s="195" t="s">
        <v>1986</v>
      </c>
      <c r="E8" s="195">
        <v>2.85</v>
      </c>
      <c r="F8" s="189"/>
      <c r="G8" s="191">
        <f t="shared" si="0"/>
        <v>2696.1800000000003</v>
      </c>
      <c r="K8" s="176" t="s">
        <v>2176</v>
      </c>
      <c r="L8" s="176">
        <v>100</v>
      </c>
    </row>
    <row r="9" spans="1:12" ht="15.75" x14ac:dyDescent="0.25">
      <c r="A9" s="194">
        <v>43887</v>
      </c>
      <c r="B9" s="194">
        <v>43887</v>
      </c>
      <c r="C9" s="195" t="s">
        <v>551</v>
      </c>
      <c r="D9" s="195" t="s">
        <v>1987</v>
      </c>
      <c r="E9" s="195">
        <v>4.9000000000000004</v>
      </c>
      <c r="F9" s="189"/>
      <c r="G9" s="191">
        <f t="shared" si="0"/>
        <v>2691.28</v>
      </c>
      <c r="L9" s="176">
        <f>SUM(L6:L8)</f>
        <v>132</v>
      </c>
    </row>
    <row r="10" spans="1:12" ht="15.75" x14ac:dyDescent="0.25">
      <c r="A10" s="194">
        <v>43892</v>
      </c>
      <c r="B10" s="194">
        <v>43892</v>
      </c>
      <c r="C10" s="195" t="s">
        <v>119</v>
      </c>
      <c r="D10" s="195" t="s">
        <v>1988</v>
      </c>
      <c r="E10" s="195">
        <v>4.5999999999999996</v>
      </c>
      <c r="F10" s="189"/>
      <c r="G10" s="191">
        <f t="shared" si="0"/>
        <v>2686.6800000000003</v>
      </c>
    </row>
    <row r="11" spans="1:12" ht="15.75" x14ac:dyDescent="0.25">
      <c r="A11" s="194">
        <v>43889</v>
      </c>
      <c r="B11" s="194">
        <v>43889</v>
      </c>
      <c r="C11" s="195" t="s">
        <v>551</v>
      </c>
      <c r="D11" s="195" t="s">
        <v>7</v>
      </c>
      <c r="E11" s="195">
        <v>3.55</v>
      </c>
      <c r="F11" s="189"/>
      <c r="G11" s="191">
        <f t="shared" si="0"/>
        <v>2683.13</v>
      </c>
    </row>
    <row r="12" spans="1:12" ht="15.75" x14ac:dyDescent="0.25">
      <c r="A12" s="194">
        <v>43888</v>
      </c>
      <c r="B12" s="194">
        <v>43888</v>
      </c>
      <c r="C12" s="195" t="s">
        <v>232</v>
      </c>
      <c r="D12" s="195" t="s">
        <v>1989</v>
      </c>
      <c r="E12" s="195">
        <v>2.4500000000000002</v>
      </c>
      <c r="F12" s="189"/>
      <c r="G12" s="191">
        <f t="shared" si="0"/>
        <v>2680.6800000000003</v>
      </c>
    </row>
    <row r="13" spans="1:12" ht="15.75" x14ac:dyDescent="0.25">
      <c r="A13" s="194">
        <v>43889</v>
      </c>
      <c r="B13" s="194">
        <v>43889</v>
      </c>
      <c r="C13" s="195" t="s">
        <v>1990</v>
      </c>
      <c r="D13" s="195" t="s">
        <v>1991</v>
      </c>
      <c r="E13" s="195">
        <v>3.5</v>
      </c>
      <c r="F13" s="189"/>
      <c r="G13" s="191">
        <f t="shared" si="0"/>
        <v>2677.1800000000003</v>
      </c>
    </row>
    <row r="14" spans="1:12" ht="15.75" x14ac:dyDescent="0.25">
      <c r="A14" s="194">
        <v>43885</v>
      </c>
      <c r="B14" s="194">
        <v>43885</v>
      </c>
      <c r="C14" s="195" t="s">
        <v>551</v>
      </c>
      <c r="D14" s="195" t="s">
        <v>1992</v>
      </c>
      <c r="E14" s="195">
        <v>7.95</v>
      </c>
      <c r="F14" s="189"/>
      <c r="G14" s="191">
        <f t="shared" si="0"/>
        <v>2669.2300000000005</v>
      </c>
    </row>
    <row r="15" spans="1:12" ht="15.75" x14ac:dyDescent="0.25">
      <c r="A15" s="194">
        <v>43892</v>
      </c>
      <c r="B15" s="194">
        <v>43892</v>
      </c>
      <c r="C15" s="195" t="s">
        <v>551</v>
      </c>
      <c r="D15" s="195" t="s">
        <v>1993</v>
      </c>
      <c r="E15" s="195">
        <v>4.7</v>
      </c>
      <c r="F15" s="189"/>
      <c r="G15" s="191">
        <f t="shared" si="0"/>
        <v>2664.5300000000007</v>
      </c>
    </row>
    <row r="16" spans="1:12" ht="15.75" x14ac:dyDescent="0.25">
      <c r="A16" s="194">
        <v>43891</v>
      </c>
      <c r="B16" s="194">
        <v>43891</v>
      </c>
      <c r="C16" s="195" t="s">
        <v>1019</v>
      </c>
      <c r="D16" s="195" t="s">
        <v>1994</v>
      </c>
      <c r="E16" s="195">
        <v>7</v>
      </c>
      <c r="F16" s="189"/>
      <c r="G16" s="191">
        <f t="shared" si="0"/>
        <v>2657.5300000000007</v>
      </c>
    </row>
    <row r="17" spans="1:7" ht="15.75" x14ac:dyDescent="0.25">
      <c r="A17" s="194">
        <v>43891</v>
      </c>
      <c r="B17" s="194">
        <v>43891</v>
      </c>
      <c r="C17" s="195" t="s">
        <v>551</v>
      </c>
      <c r="D17" s="195" t="s">
        <v>1995</v>
      </c>
      <c r="E17" s="195">
        <v>5.65</v>
      </c>
      <c r="F17" s="189"/>
      <c r="G17" s="191">
        <f t="shared" si="0"/>
        <v>2651.8800000000006</v>
      </c>
    </row>
    <row r="18" spans="1:7" ht="15.75" x14ac:dyDescent="0.25">
      <c r="A18" s="194">
        <v>43890</v>
      </c>
      <c r="B18" s="194">
        <v>43890</v>
      </c>
      <c r="C18" s="195" t="s">
        <v>49</v>
      </c>
      <c r="D18" s="195" t="s">
        <v>1996</v>
      </c>
      <c r="E18" s="195">
        <v>14.85</v>
      </c>
      <c r="F18" s="189"/>
      <c r="G18" s="191">
        <f t="shared" si="0"/>
        <v>2637.0300000000007</v>
      </c>
    </row>
    <row r="19" spans="1:7" ht="15.75" x14ac:dyDescent="0.25">
      <c r="A19" s="194">
        <v>43890</v>
      </c>
      <c r="B19" s="194">
        <v>43890</v>
      </c>
      <c r="C19" s="195" t="s">
        <v>114</v>
      </c>
      <c r="D19" s="195" t="s">
        <v>1997</v>
      </c>
      <c r="E19" s="195">
        <v>6.1</v>
      </c>
      <c r="F19" s="189"/>
      <c r="G19" s="191">
        <f t="shared" si="0"/>
        <v>2630.9300000000007</v>
      </c>
    </row>
    <row r="20" spans="1:7" ht="15.75" x14ac:dyDescent="0.25">
      <c r="A20" s="194">
        <v>43889</v>
      </c>
      <c r="B20" s="194">
        <v>43889</v>
      </c>
      <c r="C20" s="195" t="s">
        <v>109</v>
      </c>
      <c r="D20" s="195" t="s">
        <v>1998</v>
      </c>
      <c r="E20" s="195">
        <v>3.05</v>
      </c>
      <c r="F20" s="189"/>
      <c r="G20" s="191">
        <f t="shared" si="0"/>
        <v>2627.8800000000006</v>
      </c>
    </row>
    <row r="21" spans="1:7" ht="15.75" x14ac:dyDescent="0.25">
      <c r="A21" s="194">
        <v>43889</v>
      </c>
      <c r="B21" s="194">
        <v>43889</v>
      </c>
      <c r="C21" s="195" t="s">
        <v>56</v>
      </c>
      <c r="D21" s="195" t="s">
        <v>1999</v>
      </c>
      <c r="E21" s="195">
        <v>3.35</v>
      </c>
      <c r="F21" s="189"/>
      <c r="G21" s="191">
        <f t="shared" si="0"/>
        <v>2624.5300000000007</v>
      </c>
    </row>
    <row r="22" spans="1:7" ht="15.75" x14ac:dyDescent="0.25">
      <c r="A22" s="194">
        <v>43890</v>
      </c>
      <c r="B22" s="194">
        <v>43890</v>
      </c>
      <c r="C22" s="195" t="s">
        <v>107</v>
      </c>
      <c r="D22" s="195" t="s">
        <v>1989</v>
      </c>
      <c r="E22" s="195">
        <v>1.2</v>
      </c>
      <c r="F22" s="189"/>
      <c r="G22" s="191">
        <f t="shared" si="0"/>
        <v>2623.3300000000008</v>
      </c>
    </row>
    <row r="23" spans="1:7" ht="15.75" x14ac:dyDescent="0.25">
      <c r="A23" s="194">
        <v>43889</v>
      </c>
      <c r="B23" s="194">
        <v>43889</v>
      </c>
      <c r="C23" s="195" t="s">
        <v>107</v>
      </c>
      <c r="D23" s="195" t="s">
        <v>2000</v>
      </c>
      <c r="E23" s="195">
        <v>3.3</v>
      </c>
      <c r="F23" s="197"/>
      <c r="G23" s="191">
        <f t="shared" si="0"/>
        <v>2620.0300000000007</v>
      </c>
    </row>
    <row r="24" spans="1:7" ht="15.75" x14ac:dyDescent="0.25">
      <c r="A24" s="194">
        <v>43892</v>
      </c>
      <c r="B24" s="194">
        <v>43892</v>
      </c>
      <c r="C24" s="195" t="s">
        <v>122</v>
      </c>
      <c r="D24" s="195" t="s">
        <v>2001</v>
      </c>
      <c r="E24" s="195">
        <v>3.2</v>
      </c>
      <c r="F24" s="197"/>
      <c r="G24" s="191">
        <f t="shared" si="0"/>
        <v>2616.8300000000008</v>
      </c>
    </row>
    <row r="25" spans="1:7" ht="15.75" x14ac:dyDescent="0.25">
      <c r="A25" s="194">
        <v>43892</v>
      </c>
      <c r="B25" s="194">
        <v>43892</v>
      </c>
      <c r="C25" s="195" t="s">
        <v>551</v>
      </c>
      <c r="D25" s="195" t="s">
        <v>2002</v>
      </c>
      <c r="E25" s="195">
        <v>5.45</v>
      </c>
      <c r="F25" s="197"/>
      <c r="G25" s="191">
        <f t="shared" si="0"/>
        <v>2611.380000000001</v>
      </c>
    </row>
    <row r="26" spans="1:7" ht="15.75" x14ac:dyDescent="0.25">
      <c r="A26" s="194">
        <v>43892</v>
      </c>
      <c r="B26" s="194">
        <v>43892</v>
      </c>
      <c r="C26" s="195" t="s">
        <v>58</v>
      </c>
      <c r="D26" s="195" t="s">
        <v>2003</v>
      </c>
      <c r="E26" s="195">
        <v>3.5</v>
      </c>
      <c r="F26" s="197"/>
      <c r="G26" s="191">
        <f t="shared" si="0"/>
        <v>2607.880000000001</v>
      </c>
    </row>
    <row r="27" spans="1:7" ht="15.75" x14ac:dyDescent="0.25">
      <c r="A27" s="194">
        <v>43892</v>
      </c>
      <c r="B27" s="194">
        <v>43892</v>
      </c>
      <c r="C27" s="195" t="s">
        <v>307</v>
      </c>
      <c r="D27" s="195" t="s">
        <v>2000</v>
      </c>
      <c r="E27" s="195">
        <v>1</v>
      </c>
      <c r="F27" s="197"/>
      <c r="G27" s="191">
        <f t="shared" si="0"/>
        <v>2606.880000000001</v>
      </c>
    </row>
    <row r="28" spans="1:7" ht="15.75" x14ac:dyDescent="0.25">
      <c r="A28" s="194">
        <v>43887</v>
      </c>
      <c r="B28" s="194">
        <v>43887</v>
      </c>
      <c r="C28" s="195" t="s">
        <v>169</v>
      </c>
      <c r="D28" s="195" t="s">
        <v>2004</v>
      </c>
      <c r="E28" s="195">
        <v>4.2</v>
      </c>
      <c r="F28" s="197"/>
      <c r="G28" s="191">
        <f t="shared" si="0"/>
        <v>2602.6800000000012</v>
      </c>
    </row>
    <row r="29" spans="1:7" ht="15.75" x14ac:dyDescent="0.25">
      <c r="A29" s="194">
        <v>43892</v>
      </c>
      <c r="B29" s="194">
        <v>43892</v>
      </c>
      <c r="C29" s="195" t="s">
        <v>92</v>
      </c>
      <c r="D29" s="195" t="s">
        <v>2005</v>
      </c>
      <c r="E29" s="195">
        <v>4.9000000000000004</v>
      </c>
      <c r="F29" s="197"/>
      <c r="G29" s="191">
        <f t="shared" si="0"/>
        <v>2597.7800000000011</v>
      </c>
    </row>
    <row r="30" spans="1:7" ht="15.75" x14ac:dyDescent="0.25">
      <c r="A30" s="194">
        <v>43892</v>
      </c>
      <c r="B30" s="194">
        <v>43892</v>
      </c>
      <c r="C30" s="195" t="s">
        <v>2006</v>
      </c>
      <c r="D30" s="195" t="s">
        <v>2007</v>
      </c>
      <c r="E30" s="195">
        <v>4.55</v>
      </c>
      <c r="F30" s="197"/>
      <c r="G30" s="191">
        <f t="shared" si="0"/>
        <v>2593.2300000000009</v>
      </c>
    </row>
    <row r="31" spans="1:7" ht="15.75" x14ac:dyDescent="0.25">
      <c r="A31" s="194">
        <v>43889</v>
      </c>
      <c r="B31" s="194">
        <v>43889</v>
      </c>
      <c r="C31" s="195" t="s">
        <v>2008</v>
      </c>
      <c r="D31" s="195" t="s">
        <v>2009</v>
      </c>
      <c r="E31" s="195">
        <v>2.35</v>
      </c>
      <c r="F31" s="197"/>
      <c r="G31" s="191">
        <f t="shared" si="0"/>
        <v>2590.880000000001</v>
      </c>
    </row>
    <row r="32" spans="1:7" ht="15.75" x14ac:dyDescent="0.25">
      <c r="A32" s="194">
        <v>7</v>
      </c>
      <c r="B32" s="194">
        <v>43837</v>
      </c>
      <c r="C32" s="195" t="s">
        <v>122</v>
      </c>
      <c r="D32" s="195" t="s">
        <v>914</v>
      </c>
      <c r="E32" s="195">
        <v>5.4</v>
      </c>
      <c r="F32" s="197"/>
      <c r="G32" s="191">
        <f t="shared" si="0"/>
        <v>2585.4800000000009</v>
      </c>
    </row>
    <row r="33" spans="1:7" ht="15.75" x14ac:dyDescent="0.25">
      <c r="A33" s="194">
        <v>43889</v>
      </c>
      <c r="B33" s="194">
        <v>43889</v>
      </c>
      <c r="C33" s="195" t="s">
        <v>87</v>
      </c>
      <c r="D33" s="195" t="s">
        <v>2010</v>
      </c>
      <c r="E33" s="195">
        <v>6.95</v>
      </c>
      <c r="F33" s="197"/>
      <c r="G33" s="191">
        <f t="shared" si="0"/>
        <v>2578.5300000000011</v>
      </c>
    </row>
    <row r="34" spans="1:7" ht="15.75" x14ac:dyDescent="0.25">
      <c r="A34" s="194">
        <v>43885</v>
      </c>
      <c r="B34" s="215">
        <v>43885</v>
      </c>
      <c r="C34" s="195" t="s">
        <v>2011</v>
      </c>
      <c r="D34" s="195" t="s">
        <v>2012</v>
      </c>
      <c r="E34" s="195">
        <v>4.01</v>
      </c>
      <c r="F34" s="197"/>
      <c r="G34" s="191">
        <f t="shared" si="0"/>
        <v>2574.5200000000009</v>
      </c>
    </row>
    <row r="35" spans="1:7" ht="15.75" x14ac:dyDescent="0.25">
      <c r="A35" s="194">
        <v>43893</v>
      </c>
      <c r="B35" s="194">
        <v>43893</v>
      </c>
      <c r="C35" s="195" t="s">
        <v>551</v>
      </c>
      <c r="D35" s="195" t="s">
        <v>2013</v>
      </c>
      <c r="E35" s="195">
        <v>2.5</v>
      </c>
      <c r="F35" s="197"/>
      <c r="G35" s="191">
        <f t="shared" si="0"/>
        <v>2572.0200000000009</v>
      </c>
    </row>
    <row r="36" spans="1:7" ht="15.75" x14ac:dyDescent="0.25">
      <c r="A36" s="194">
        <v>43893</v>
      </c>
      <c r="B36" s="194">
        <v>43893</v>
      </c>
      <c r="C36" s="195" t="s">
        <v>551</v>
      </c>
      <c r="D36" s="195" t="s">
        <v>7</v>
      </c>
      <c r="E36" s="195">
        <v>8</v>
      </c>
      <c r="F36" s="197"/>
      <c r="G36" s="191">
        <f t="shared" si="0"/>
        <v>2564.0200000000009</v>
      </c>
    </row>
    <row r="37" spans="1:7" ht="15.75" x14ac:dyDescent="0.25">
      <c r="A37" s="194">
        <v>43893</v>
      </c>
      <c r="B37" s="194">
        <v>43893</v>
      </c>
      <c r="C37" s="195" t="s">
        <v>551</v>
      </c>
      <c r="D37" s="195" t="s">
        <v>2014</v>
      </c>
      <c r="E37" s="195">
        <v>6.9</v>
      </c>
      <c r="F37" s="197"/>
      <c r="G37" s="191">
        <f t="shared" si="0"/>
        <v>2557.1200000000008</v>
      </c>
    </row>
    <row r="38" spans="1:7" ht="15.75" x14ac:dyDescent="0.25">
      <c r="A38" s="194">
        <v>43893</v>
      </c>
      <c r="B38" s="194">
        <v>43893</v>
      </c>
      <c r="C38" s="195" t="s">
        <v>2015</v>
      </c>
      <c r="D38" s="195" t="s">
        <v>2016</v>
      </c>
      <c r="E38" s="195">
        <v>1.5</v>
      </c>
      <c r="F38" s="197"/>
      <c r="G38" s="191">
        <f t="shared" si="0"/>
        <v>2555.6200000000008</v>
      </c>
    </row>
    <row r="39" spans="1:7" ht="15.75" x14ac:dyDescent="0.25">
      <c r="A39" s="194">
        <v>43893</v>
      </c>
      <c r="B39" s="194">
        <v>43893</v>
      </c>
      <c r="C39" s="195" t="s">
        <v>2017</v>
      </c>
      <c r="D39" s="195" t="s">
        <v>2018</v>
      </c>
      <c r="E39" s="195">
        <v>3.7</v>
      </c>
      <c r="F39" s="197"/>
      <c r="G39" s="191">
        <f t="shared" si="0"/>
        <v>2551.920000000001</v>
      </c>
    </row>
    <row r="40" spans="1:7" ht="15.75" x14ac:dyDescent="0.25">
      <c r="A40" s="194">
        <v>43894</v>
      </c>
      <c r="B40" s="194">
        <v>43894</v>
      </c>
      <c r="C40" s="195" t="s">
        <v>1723</v>
      </c>
      <c r="D40" s="195" t="s">
        <v>2019</v>
      </c>
      <c r="E40" s="195">
        <v>2.2999999999999998</v>
      </c>
      <c r="F40" s="197"/>
      <c r="G40" s="191">
        <f t="shared" si="0"/>
        <v>2549.6200000000008</v>
      </c>
    </row>
    <row r="41" spans="1:7" ht="15.75" x14ac:dyDescent="0.25">
      <c r="A41" s="194">
        <v>43893</v>
      </c>
      <c r="B41" s="194">
        <v>43893</v>
      </c>
      <c r="C41" s="195" t="s">
        <v>72</v>
      </c>
      <c r="D41" s="195" t="s">
        <v>2018</v>
      </c>
      <c r="E41" s="195">
        <v>2.85</v>
      </c>
      <c r="F41" s="197"/>
      <c r="G41" s="191">
        <f t="shared" si="0"/>
        <v>2546.7700000000009</v>
      </c>
    </row>
    <row r="42" spans="1:7" ht="15.75" x14ac:dyDescent="0.25">
      <c r="A42" s="194">
        <v>43879</v>
      </c>
      <c r="B42" s="194">
        <v>43879</v>
      </c>
      <c r="C42" s="195" t="s">
        <v>2020</v>
      </c>
      <c r="D42" s="195" t="s">
        <v>2021</v>
      </c>
      <c r="E42" s="195">
        <v>1.35</v>
      </c>
      <c r="F42" s="197"/>
      <c r="G42" s="191">
        <f t="shared" si="0"/>
        <v>2545.420000000001</v>
      </c>
    </row>
    <row r="43" spans="1:7" ht="15.75" x14ac:dyDescent="0.25">
      <c r="A43" s="194">
        <v>43878</v>
      </c>
      <c r="B43" s="194">
        <v>43878</v>
      </c>
      <c r="C43" s="195" t="s">
        <v>114</v>
      </c>
      <c r="D43" s="195" t="s">
        <v>2022</v>
      </c>
      <c r="E43" s="195">
        <v>1.85</v>
      </c>
      <c r="F43" s="197"/>
      <c r="G43" s="191">
        <f t="shared" si="0"/>
        <v>2543.5700000000011</v>
      </c>
    </row>
    <row r="44" spans="1:7" ht="15.75" x14ac:dyDescent="0.25">
      <c r="A44" s="194">
        <v>43889</v>
      </c>
      <c r="B44" s="194">
        <v>43889</v>
      </c>
      <c r="C44" s="195" t="s">
        <v>1690</v>
      </c>
      <c r="D44" s="195" t="s">
        <v>2023</v>
      </c>
      <c r="E44" s="195">
        <v>2.5</v>
      </c>
      <c r="F44" s="197"/>
      <c r="G44" s="191">
        <f t="shared" si="0"/>
        <v>2541.0700000000011</v>
      </c>
    </row>
    <row r="45" spans="1:7" ht="15.75" x14ac:dyDescent="0.25">
      <c r="A45" s="194">
        <v>43893</v>
      </c>
      <c r="B45" s="194">
        <v>43893</v>
      </c>
      <c r="C45" s="195" t="s">
        <v>2024</v>
      </c>
      <c r="D45" s="195" t="s">
        <v>1978</v>
      </c>
      <c r="E45" s="195">
        <v>6.5</v>
      </c>
      <c r="F45" s="197"/>
      <c r="G45" s="191">
        <f t="shared" si="0"/>
        <v>2534.5700000000011</v>
      </c>
    </row>
    <row r="46" spans="1:7" ht="15.75" x14ac:dyDescent="0.25">
      <c r="A46" s="194">
        <v>43893</v>
      </c>
      <c r="B46" s="194">
        <v>43893</v>
      </c>
      <c r="C46" s="195" t="s">
        <v>2025</v>
      </c>
      <c r="D46" s="195" t="s">
        <v>2007</v>
      </c>
      <c r="E46" s="195">
        <v>2.5</v>
      </c>
      <c r="F46" s="197"/>
      <c r="G46" s="191">
        <f t="shared" si="0"/>
        <v>2532.0700000000011</v>
      </c>
    </row>
    <row r="47" spans="1:7" ht="15.75" x14ac:dyDescent="0.25">
      <c r="A47" s="194">
        <v>43894</v>
      </c>
      <c r="B47" s="194">
        <v>43894</v>
      </c>
      <c r="C47" s="195" t="s">
        <v>551</v>
      </c>
      <c r="D47" s="195" t="s">
        <v>2014</v>
      </c>
      <c r="E47" s="195">
        <v>11</v>
      </c>
      <c r="F47" s="197"/>
      <c r="G47" s="191">
        <f t="shared" si="0"/>
        <v>2521.0700000000011</v>
      </c>
    </row>
    <row r="48" spans="1:7" ht="15.75" x14ac:dyDescent="0.25">
      <c r="A48" s="194">
        <v>43893</v>
      </c>
      <c r="B48" s="194">
        <v>43893</v>
      </c>
      <c r="C48" s="195" t="s">
        <v>689</v>
      </c>
      <c r="D48" s="195" t="s">
        <v>2026</v>
      </c>
      <c r="E48" s="195">
        <v>4.6500000000000004</v>
      </c>
      <c r="F48" s="197"/>
      <c r="G48" s="191">
        <f t="shared" si="0"/>
        <v>2516.420000000001</v>
      </c>
    </row>
    <row r="49" spans="1:14" ht="15.75" x14ac:dyDescent="0.25">
      <c r="A49" s="194">
        <v>43895</v>
      </c>
      <c r="B49" s="194">
        <v>43895</v>
      </c>
      <c r="C49" s="195" t="s">
        <v>331</v>
      </c>
      <c r="D49" s="195" t="s">
        <v>332</v>
      </c>
      <c r="E49" s="195">
        <v>15</v>
      </c>
      <c r="F49" s="197"/>
      <c r="G49" s="191">
        <f t="shared" si="0"/>
        <v>2501.420000000001</v>
      </c>
    </row>
    <row r="50" spans="1:14" ht="15.75" x14ac:dyDescent="0.25">
      <c r="A50" s="194">
        <v>43894</v>
      </c>
      <c r="B50" s="194">
        <v>43894</v>
      </c>
      <c r="C50" s="195" t="s">
        <v>58</v>
      </c>
      <c r="D50" s="195" t="s">
        <v>387</v>
      </c>
      <c r="E50" s="195">
        <v>4.4000000000000004</v>
      </c>
      <c r="F50" s="197"/>
      <c r="G50" s="191">
        <f t="shared" si="0"/>
        <v>2497.0200000000009</v>
      </c>
      <c r="M50" s="195" t="s">
        <v>1621</v>
      </c>
      <c r="N50" s="195">
        <v>100</v>
      </c>
    </row>
    <row r="51" spans="1:14" ht="15.75" x14ac:dyDescent="0.25">
      <c r="A51" s="194">
        <v>43893</v>
      </c>
      <c r="B51" s="194">
        <v>43893</v>
      </c>
      <c r="C51" s="195" t="s">
        <v>689</v>
      </c>
      <c r="D51" s="195" t="s">
        <v>2027</v>
      </c>
      <c r="E51" s="195">
        <v>4.45</v>
      </c>
      <c r="F51" s="197"/>
      <c r="G51" s="191">
        <f t="shared" si="0"/>
        <v>2492.5700000000011</v>
      </c>
      <c r="M51" s="195" t="s">
        <v>1440</v>
      </c>
      <c r="N51" s="195">
        <f>27.4*1.1875</f>
        <v>32.537500000000001</v>
      </c>
    </row>
    <row r="52" spans="1:14" ht="15.75" x14ac:dyDescent="0.25">
      <c r="A52" s="194">
        <v>43895</v>
      </c>
      <c r="B52" s="194">
        <v>43895</v>
      </c>
      <c r="C52" s="195" t="s">
        <v>87</v>
      </c>
      <c r="D52" s="195" t="s">
        <v>2028</v>
      </c>
      <c r="E52" s="195">
        <v>3.65</v>
      </c>
      <c r="F52" s="197"/>
      <c r="G52" s="191">
        <f t="shared" si="0"/>
        <v>2488.920000000001</v>
      </c>
      <c r="M52" s="195" t="s">
        <v>2057</v>
      </c>
      <c r="N52" s="195">
        <v>20</v>
      </c>
    </row>
    <row r="53" spans="1:14" ht="15.75" x14ac:dyDescent="0.25">
      <c r="A53" s="194">
        <v>43894</v>
      </c>
      <c r="B53" s="194">
        <v>43894</v>
      </c>
      <c r="C53" s="195" t="s">
        <v>855</v>
      </c>
      <c r="D53" s="195" t="s">
        <v>2029</v>
      </c>
      <c r="E53" s="195">
        <v>4.95</v>
      </c>
      <c r="F53" s="197"/>
      <c r="G53" s="191">
        <f t="shared" si="0"/>
        <v>2483.9700000000012</v>
      </c>
      <c r="M53" s="195"/>
      <c r="N53" s="195"/>
    </row>
    <row r="54" spans="1:14" ht="15.75" x14ac:dyDescent="0.25">
      <c r="A54" s="194">
        <v>43895</v>
      </c>
      <c r="B54" s="194">
        <v>43895</v>
      </c>
      <c r="C54" s="195" t="s">
        <v>91</v>
      </c>
      <c r="D54" s="195" t="s">
        <v>2000</v>
      </c>
      <c r="E54" s="195">
        <v>13.45</v>
      </c>
      <c r="F54" s="197"/>
      <c r="G54" s="191">
        <f t="shared" si="0"/>
        <v>2470.5200000000013</v>
      </c>
      <c r="M54" s="195"/>
      <c r="N54" s="195"/>
    </row>
    <row r="55" spans="1:14" ht="15.75" x14ac:dyDescent="0.25">
      <c r="A55" s="194">
        <v>43895</v>
      </c>
      <c r="B55" s="194">
        <v>43895</v>
      </c>
      <c r="C55" s="195" t="s">
        <v>91</v>
      </c>
      <c r="D55" s="195" t="s">
        <v>2000</v>
      </c>
      <c r="E55" s="195">
        <v>8.6</v>
      </c>
      <c r="F55" s="197"/>
      <c r="G55" s="191">
        <f t="shared" si="0"/>
        <v>2461.9200000000014</v>
      </c>
      <c r="M55" s="195"/>
      <c r="N55" s="199" t="s">
        <v>1843</v>
      </c>
    </row>
    <row r="56" spans="1:14" ht="15.75" x14ac:dyDescent="0.25">
      <c r="A56" s="194">
        <v>43895</v>
      </c>
      <c r="B56" s="194">
        <v>43895</v>
      </c>
      <c r="C56" s="195" t="s">
        <v>91</v>
      </c>
      <c r="D56" s="195" t="s">
        <v>2000</v>
      </c>
      <c r="E56" s="195">
        <v>11.6</v>
      </c>
      <c r="F56" s="197"/>
      <c r="G56" s="191">
        <f t="shared" si="0"/>
        <v>2450.3200000000015</v>
      </c>
      <c r="M56" s="195"/>
      <c r="N56" s="195"/>
    </row>
    <row r="57" spans="1:14" ht="15.75" x14ac:dyDescent="0.25">
      <c r="A57" s="194">
        <v>43893</v>
      </c>
      <c r="B57" s="194">
        <v>43893</v>
      </c>
      <c r="C57" s="195" t="s">
        <v>615</v>
      </c>
      <c r="D57" s="195" t="s">
        <v>2030</v>
      </c>
      <c r="E57" s="195">
        <v>4</v>
      </c>
      <c r="F57" s="197"/>
      <c r="G57" s="191">
        <f t="shared" si="0"/>
        <v>2446.3200000000015</v>
      </c>
      <c r="M57" s="195"/>
      <c r="N57" s="195"/>
    </row>
    <row r="58" spans="1:14" ht="15.75" x14ac:dyDescent="0.25">
      <c r="A58" s="194">
        <v>43895</v>
      </c>
      <c r="B58" s="194">
        <v>43895</v>
      </c>
      <c r="C58" s="195" t="s">
        <v>551</v>
      </c>
      <c r="D58" s="195" t="s">
        <v>2031</v>
      </c>
      <c r="E58" s="195">
        <v>11</v>
      </c>
      <c r="F58" s="197"/>
      <c r="G58" s="191">
        <f t="shared" si="0"/>
        <v>2435.3200000000015</v>
      </c>
    </row>
    <row r="59" spans="1:14" ht="15.75" x14ac:dyDescent="0.25">
      <c r="A59" s="194">
        <v>43888</v>
      </c>
      <c r="B59" s="194">
        <v>43888</v>
      </c>
      <c r="C59" s="195" t="s">
        <v>551</v>
      </c>
      <c r="D59" s="195" t="s">
        <v>1721</v>
      </c>
      <c r="E59" s="195">
        <v>3.9</v>
      </c>
      <c r="F59" s="197"/>
      <c r="G59" s="191">
        <f t="shared" si="0"/>
        <v>2431.4200000000014</v>
      </c>
    </row>
    <row r="60" spans="1:14" ht="15.75" x14ac:dyDescent="0.25">
      <c r="A60" s="194">
        <v>43895</v>
      </c>
      <c r="B60" s="194">
        <v>43895</v>
      </c>
      <c r="C60" s="195" t="s">
        <v>2032</v>
      </c>
      <c r="D60" s="195" t="s">
        <v>2033</v>
      </c>
      <c r="E60" s="195">
        <v>1.5</v>
      </c>
      <c r="F60" s="197"/>
      <c r="G60" s="191">
        <f t="shared" si="0"/>
        <v>2429.9200000000014</v>
      </c>
    </row>
    <row r="61" spans="1:14" ht="15.75" x14ac:dyDescent="0.25">
      <c r="A61" s="194">
        <v>43895</v>
      </c>
      <c r="B61" s="194">
        <v>43895</v>
      </c>
      <c r="C61" s="195" t="s">
        <v>2032</v>
      </c>
      <c r="D61" s="195" t="s">
        <v>2033</v>
      </c>
      <c r="E61" s="195">
        <v>0.8</v>
      </c>
      <c r="F61" s="197"/>
      <c r="G61" s="191">
        <f t="shared" si="0"/>
        <v>2429.1200000000013</v>
      </c>
    </row>
    <row r="62" spans="1:14" ht="15.75" x14ac:dyDescent="0.25">
      <c r="A62" s="194">
        <v>43894</v>
      </c>
      <c r="B62" s="194">
        <v>43894</v>
      </c>
      <c r="C62" s="195" t="s">
        <v>65</v>
      </c>
      <c r="D62" s="195" t="s">
        <v>2034</v>
      </c>
      <c r="E62" s="195">
        <v>8.5</v>
      </c>
      <c r="F62" s="197"/>
      <c r="G62" s="191">
        <f t="shared" si="0"/>
        <v>2420.6200000000013</v>
      </c>
    </row>
    <row r="63" spans="1:14" ht="15.75" x14ac:dyDescent="0.25">
      <c r="A63" s="194">
        <v>43893</v>
      </c>
      <c r="B63" s="194">
        <v>43893</v>
      </c>
      <c r="C63" s="195" t="s">
        <v>65</v>
      </c>
      <c r="D63" s="195" t="s">
        <v>2035</v>
      </c>
      <c r="E63" s="195">
        <v>12.45</v>
      </c>
      <c r="F63" s="197"/>
      <c r="G63" s="191">
        <f t="shared" si="0"/>
        <v>2408.1700000000014</v>
      </c>
    </row>
    <row r="64" spans="1:14" ht="15.75" x14ac:dyDescent="0.25">
      <c r="A64" s="194">
        <v>43896</v>
      </c>
      <c r="B64" s="194">
        <v>43896</v>
      </c>
      <c r="C64" s="195" t="s">
        <v>551</v>
      </c>
      <c r="D64" s="195" t="s">
        <v>2036</v>
      </c>
      <c r="E64" s="195">
        <v>1.6</v>
      </c>
      <c r="F64" s="197"/>
      <c r="G64" s="191">
        <f t="shared" si="0"/>
        <v>2406.5700000000015</v>
      </c>
    </row>
    <row r="65" spans="1:7" ht="15.75" x14ac:dyDescent="0.25">
      <c r="A65" s="194">
        <v>43896</v>
      </c>
      <c r="B65" s="194">
        <v>43896</v>
      </c>
      <c r="C65" s="195" t="s">
        <v>1220</v>
      </c>
      <c r="D65" s="195" t="s">
        <v>2037</v>
      </c>
      <c r="E65" s="195">
        <v>1.6</v>
      </c>
      <c r="F65" s="197"/>
      <c r="G65" s="191">
        <f t="shared" si="0"/>
        <v>2404.9700000000016</v>
      </c>
    </row>
    <row r="66" spans="1:7" ht="15.75" x14ac:dyDescent="0.25">
      <c r="A66" s="194">
        <v>43896</v>
      </c>
      <c r="B66" s="194">
        <v>43896</v>
      </c>
      <c r="C66" s="195" t="s">
        <v>80</v>
      </c>
      <c r="D66" s="195" t="s">
        <v>2007</v>
      </c>
      <c r="E66" s="195">
        <v>8.1</v>
      </c>
      <c r="F66" s="197"/>
      <c r="G66" s="191">
        <f t="shared" si="0"/>
        <v>2396.8700000000017</v>
      </c>
    </row>
    <row r="67" spans="1:7" ht="15.75" x14ac:dyDescent="0.25">
      <c r="A67" s="194">
        <v>43860</v>
      </c>
      <c r="B67" s="194">
        <v>43860</v>
      </c>
      <c r="C67" s="195" t="s">
        <v>87</v>
      </c>
      <c r="D67" s="195" t="s">
        <v>2038</v>
      </c>
      <c r="E67" s="195">
        <v>0.9</v>
      </c>
      <c r="F67" s="197"/>
      <c r="G67" s="191">
        <f t="shared" si="0"/>
        <v>2395.9700000000016</v>
      </c>
    </row>
    <row r="68" spans="1:7" ht="15.75" x14ac:dyDescent="0.25">
      <c r="A68" s="194">
        <v>43875</v>
      </c>
      <c r="B68" s="194">
        <v>43875</v>
      </c>
      <c r="C68" s="195" t="s">
        <v>1855</v>
      </c>
      <c r="D68" s="195" t="s">
        <v>13</v>
      </c>
      <c r="E68" s="195">
        <v>4.95</v>
      </c>
      <c r="F68" s="197"/>
      <c r="G68" s="191">
        <f t="shared" si="0"/>
        <v>2391.0200000000018</v>
      </c>
    </row>
    <row r="69" spans="1:7" ht="15.75" x14ac:dyDescent="0.25">
      <c r="A69" s="194">
        <v>43895</v>
      </c>
      <c r="B69" s="194">
        <v>43895</v>
      </c>
      <c r="C69" s="195" t="s">
        <v>556</v>
      </c>
      <c r="D69" s="195" t="s">
        <v>2039</v>
      </c>
      <c r="E69" s="195">
        <v>3.2</v>
      </c>
      <c r="F69" s="197"/>
      <c r="G69" s="191">
        <f t="shared" si="0"/>
        <v>2387.820000000002</v>
      </c>
    </row>
    <row r="70" spans="1:7" ht="15.75" x14ac:dyDescent="0.25">
      <c r="A70" s="194">
        <v>43894</v>
      </c>
      <c r="B70" s="194">
        <v>43894</v>
      </c>
      <c r="C70" s="195" t="s">
        <v>98</v>
      </c>
      <c r="D70" s="195" t="s">
        <v>2040</v>
      </c>
      <c r="E70" s="195">
        <v>3.1</v>
      </c>
      <c r="F70" s="197"/>
      <c r="G70" s="191">
        <f t="shared" si="0"/>
        <v>2384.7200000000021</v>
      </c>
    </row>
    <row r="71" spans="1:7" ht="15.75" x14ac:dyDescent="0.25">
      <c r="A71" s="194">
        <v>43894</v>
      </c>
      <c r="B71" s="194">
        <v>43894</v>
      </c>
      <c r="C71" s="195" t="s">
        <v>107</v>
      </c>
      <c r="D71" s="195" t="s">
        <v>2041</v>
      </c>
      <c r="E71" s="195">
        <v>0.5</v>
      </c>
      <c r="F71" s="197"/>
      <c r="G71" s="191">
        <f t="shared" ref="G71:G134" si="1">G70-E71</f>
        <v>2384.2200000000021</v>
      </c>
    </row>
    <row r="72" spans="1:7" ht="15.75" x14ac:dyDescent="0.25">
      <c r="A72" s="194">
        <v>43895</v>
      </c>
      <c r="B72" s="194">
        <v>43895</v>
      </c>
      <c r="C72" s="195" t="s">
        <v>107</v>
      </c>
      <c r="D72" s="195" t="s">
        <v>2042</v>
      </c>
      <c r="E72" s="195">
        <v>1</v>
      </c>
      <c r="F72" s="197"/>
      <c r="G72" s="191">
        <f t="shared" si="1"/>
        <v>2383.2200000000021</v>
      </c>
    </row>
    <row r="73" spans="1:7" ht="15.75" x14ac:dyDescent="0.25">
      <c r="A73" s="194">
        <v>43895</v>
      </c>
      <c r="B73" s="194">
        <v>43895</v>
      </c>
      <c r="C73" s="195" t="s">
        <v>1556</v>
      </c>
      <c r="D73" s="195" t="s">
        <v>2043</v>
      </c>
      <c r="E73" s="195">
        <v>3.9</v>
      </c>
      <c r="F73" s="197"/>
      <c r="G73" s="191">
        <f t="shared" si="1"/>
        <v>2379.320000000002</v>
      </c>
    </row>
    <row r="74" spans="1:7" ht="15.75" x14ac:dyDescent="0.25">
      <c r="A74" s="194">
        <v>43893</v>
      </c>
      <c r="B74" s="194">
        <v>43893</v>
      </c>
      <c r="C74" s="195" t="s">
        <v>1690</v>
      </c>
      <c r="D74" s="195" t="s">
        <v>2044</v>
      </c>
      <c r="E74" s="195">
        <v>2.35</v>
      </c>
      <c r="F74" s="197"/>
      <c r="G74" s="191">
        <f t="shared" si="1"/>
        <v>2376.9700000000021</v>
      </c>
    </row>
    <row r="75" spans="1:7" ht="15.75" x14ac:dyDescent="0.25">
      <c r="A75" s="194">
        <v>43892</v>
      </c>
      <c r="B75" s="194">
        <v>43892</v>
      </c>
      <c r="C75" s="195" t="s">
        <v>87</v>
      </c>
      <c r="D75" s="195" t="s">
        <v>2045</v>
      </c>
      <c r="E75" s="195">
        <v>6</v>
      </c>
      <c r="F75" s="197"/>
      <c r="G75" s="191">
        <f t="shared" si="1"/>
        <v>2370.9700000000021</v>
      </c>
    </row>
    <row r="76" spans="1:7" ht="15.75" x14ac:dyDescent="0.25">
      <c r="A76" s="194">
        <v>43897</v>
      </c>
      <c r="B76" s="194">
        <v>43897</v>
      </c>
      <c r="C76" s="195" t="s">
        <v>2046</v>
      </c>
      <c r="D76" s="195" t="s">
        <v>2047</v>
      </c>
      <c r="E76" s="195">
        <v>2.8</v>
      </c>
      <c r="F76" s="197"/>
      <c r="G76" s="191">
        <f t="shared" si="1"/>
        <v>2368.1700000000019</v>
      </c>
    </row>
    <row r="77" spans="1:7" ht="15.75" x14ac:dyDescent="0.25">
      <c r="A77" s="194">
        <v>43896</v>
      </c>
      <c r="B77" s="194">
        <v>43896</v>
      </c>
      <c r="C77" s="195" t="s">
        <v>551</v>
      </c>
      <c r="D77" s="195" t="s">
        <v>422</v>
      </c>
      <c r="E77" s="195">
        <v>8.25</v>
      </c>
      <c r="F77" s="197"/>
      <c r="G77" s="191">
        <f t="shared" si="1"/>
        <v>2359.9200000000019</v>
      </c>
    </row>
    <row r="78" spans="1:7" ht="15.75" x14ac:dyDescent="0.25">
      <c r="A78" s="194">
        <v>43898</v>
      </c>
      <c r="B78" s="194">
        <v>43898</v>
      </c>
      <c r="C78" s="195" t="s">
        <v>551</v>
      </c>
      <c r="D78" s="195" t="s">
        <v>2048</v>
      </c>
      <c r="E78" s="195">
        <v>4.3</v>
      </c>
      <c r="F78" s="197"/>
      <c r="G78" s="191">
        <f t="shared" si="1"/>
        <v>2355.6200000000017</v>
      </c>
    </row>
    <row r="79" spans="1:7" ht="15.75" x14ac:dyDescent="0.25">
      <c r="A79" s="194">
        <v>43898</v>
      </c>
      <c r="B79" s="194">
        <v>43898</v>
      </c>
      <c r="C79" s="195" t="s">
        <v>2049</v>
      </c>
      <c r="D79" s="195" t="s">
        <v>1994</v>
      </c>
      <c r="E79" s="195">
        <v>2.4</v>
      </c>
      <c r="F79" s="197"/>
      <c r="G79" s="191">
        <f t="shared" si="1"/>
        <v>2353.2200000000016</v>
      </c>
    </row>
    <row r="80" spans="1:7" ht="15.75" x14ac:dyDescent="0.25">
      <c r="A80" s="194">
        <v>43898</v>
      </c>
      <c r="B80" s="194">
        <v>43898</v>
      </c>
      <c r="C80" s="195" t="s">
        <v>59</v>
      </c>
      <c r="D80" s="195" t="s">
        <v>2050</v>
      </c>
      <c r="E80" s="195">
        <v>4</v>
      </c>
      <c r="F80" s="197"/>
      <c r="G80" s="191">
        <f t="shared" si="1"/>
        <v>2349.2200000000016</v>
      </c>
    </row>
    <row r="81" spans="1:7" ht="15.75" x14ac:dyDescent="0.25">
      <c r="A81" s="194">
        <v>43898</v>
      </c>
      <c r="B81" s="194">
        <v>43898</v>
      </c>
      <c r="C81" s="195" t="s">
        <v>87</v>
      </c>
      <c r="D81" s="195" t="s">
        <v>2051</v>
      </c>
      <c r="E81" s="195">
        <v>9.1</v>
      </c>
      <c r="F81" s="197"/>
      <c r="G81" s="191">
        <f t="shared" si="1"/>
        <v>2340.1200000000017</v>
      </c>
    </row>
    <row r="82" spans="1:7" ht="15.75" x14ac:dyDescent="0.25">
      <c r="A82" s="194">
        <v>43897</v>
      </c>
      <c r="B82" s="194">
        <v>43868</v>
      </c>
      <c r="C82" s="195" t="s">
        <v>1454</v>
      </c>
      <c r="D82" s="195" t="s">
        <v>2052</v>
      </c>
      <c r="E82" s="195">
        <v>6.65</v>
      </c>
      <c r="F82" s="197"/>
      <c r="G82" s="191">
        <f t="shared" si="1"/>
        <v>2333.4700000000016</v>
      </c>
    </row>
    <row r="83" spans="1:7" ht="15.75" x14ac:dyDescent="0.25">
      <c r="A83" s="194">
        <v>43897</v>
      </c>
      <c r="B83" s="194">
        <v>43897</v>
      </c>
      <c r="C83" s="195" t="s">
        <v>2053</v>
      </c>
      <c r="D83" s="195" t="s">
        <v>2054</v>
      </c>
      <c r="E83" s="195">
        <v>3.45</v>
      </c>
      <c r="F83" s="197"/>
      <c r="G83" s="191">
        <f t="shared" si="1"/>
        <v>2330.0200000000018</v>
      </c>
    </row>
    <row r="84" spans="1:7" ht="15.75" x14ac:dyDescent="0.25">
      <c r="A84" s="194">
        <v>43898</v>
      </c>
      <c r="B84" s="194">
        <v>43898</v>
      </c>
      <c r="C84" s="195" t="s">
        <v>551</v>
      </c>
      <c r="D84" s="195" t="s">
        <v>2055</v>
      </c>
      <c r="E84" s="195">
        <v>7.75</v>
      </c>
      <c r="F84" s="197"/>
      <c r="G84" s="191">
        <f t="shared" si="1"/>
        <v>2322.2700000000018</v>
      </c>
    </row>
    <row r="85" spans="1:7" ht="15.75" x14ac:dyDescent="0.25">
      <c r="A85" s="194">
        <v>43897</v>
      </c>
      <c r="B85" s="194">
        <v>43897</v>
      </c>
      <c r="C85" s="195" t="s">
        <v>59</v>
      </c>
      <c r="D85" s="195" t="s">
        <v>2056</v>
      </c>
      <c r="E85" s="195">
        <v>1.7</v>
      </c>
      <c r="F85" s="197"/>
      <c r="G85" s="191">
        <f t="shared" si="1"/>
        <v>2320.570000000002</v>
      </c>
    </row>
    <row r="86" spans="1:7" ht="15.75" x14ac:dyDescent="0.25">
      <c r="A86" s="194">
        <v>43897</v>
      </c>
      <c r="B86" s="194">
        <v>43897</v>
      </c>
      <c r="C86" s="195" t="s">
        <v>87</v>
      </c>
      <c r="D86" s="195" t="s">
        <v>1994</v>
      </c>
      <c r="E86" s="195">
        <v>12.45</v>
      </c>
      <c r="F86" s="197"/>
      <c r="G86" s="191">
        <f t="shared" si="1"/>
        <v>2308.1200000000022</v>
      </c>
    </row>
    <row r="87" spans="1:7" ht="15.75" x14ac:dyDescent="0.25">
      <c r="A87" s="194">
        <v>43897</v>
      </c>
      <c r="B87" s="194">
        <v>43897</v>
      </c>
      <c r="C87" s="195" t="s">
        <v>50</v>
      </c>
      <c r="D87" s="195" t="s">
        <v>1978</v>
      </c>
      <c r="E87" s="195">
        <v>7.3</v>
      </c>
      <c r="F87" s="197"/>
      <c r="G87" s="191">
        <f t="shared" si="1"/>
        <v>2300.820000000002</v>
      </c>
    </row>
    <row r="88" spans="1:7" ht="15.75" x14ac:dyDescent="0.25">
      <c r="A88" s="194">
        <v>43896</v>
      </c>
      <c r="B88" s="194">
        <v>43896</v>
      </c>
      <c r="C88" s="195" t="s">
        <v>50</v>
      </c>
      <c r="D88" s="195" t="s">
        <v>1503</v>
      </c>
      <c r="E88" s="195">
        <v>3.9</v>
      </c>
      <c r="F88" s="197"/>
      <c r="G88" s="191">
        <f t="shared" si="1"/>
        <v>2296.9200000000019</v>
      </c>
    </row>
    <row r="89" spans="1:7" ht="15.75" x14ac:dyDescent="0.25">
      <c r="A89" s="194">
        <v>43896</v>
      </c>
      <c r="B89" s="194">
        <v>43896</v>
      </c>
      <c r="C89" s="195" t="s">
        <v>114</v>
      </c>
      <c r="D89" s="195" t="s">
        <v>2058</v>
      </c>
      <c r="E89" s="195">
        <v>3.35</v>
      </c>
      <c r="F89" s="197"/>
      <c r="G89" s="191">
        <f t="shared" si="1"/>
        <v>2293.570000000002</v>
      </c>
    </row>
    <row r="90" spans="1:7" ht="15.75" x14ac:dyDescent="0.25">
      <c r="A90" s="194">
        <v>43888</v>
      </c>
      <c r="B90" s="194">
        <v>43888</v>
      </c>
      <c r="C90" s="195" t="s">
        <v>50</v>
      </c>
      <c r="D90" s="195" t="s">
        <v>2059</v>
      </c>
      <c r="E90" s="195">
        <v>2.65</v>
      </c>
      <c r="F90" s="197"/>
      <c r="G90" s="191">
        <f t="shared" si="1"/>
        <v>2290.9200000000019</v>
      </c>
    </row>
    <row r="91" spans="1:7" ht="15.75" x14ac:dyDescent="0.25">
      <c r="A91" s="194">
        <v>43894</v>
      </c>
      <c r="B91" s="194">
        <v>43894</v>
      </c>
      <c r="C91" s="195" t="s">
        <v>1819</v>
      </c>
      <c r="D91" s="195" t="s">
        <v>2060</v>
      </c>
      <c r="E91" s="195">
        <v>11.4</v>
      </c>
      <c r="F91" s="197"/>
      <c r="G91" s="191">
        <f t="shared" si="1"/>
        <v>2279.5200000000018</v>
      </c>
    </row>
    <row r="92" spans="1:7" ht="15.75" x14ac:dyDescent="0.25">
      <c r="A92" s="194">
        <v>43898</v>
      </c>
      <c r="B92" s="194">
        <v>43898</v>
      </c>
      <c r="C92" s="195" t="s">
        <v>80</v>
      </c>
      <c r="D92" s="195" t="s">
        <v>2061</v>
      </c>
      <c r="E92" s="195">
        <v>9.5500000000000007</v>
      </c>
      <c r="F92" s="197"/>
      <c r="G92" s="191">
        <f t="shared" si="1"/>
        <v>2269.9700000000016</v>
      </c>
    </row>
    <row r="93" spans="1:7" ht="15.75" x14ac:dyDescent="0.25">
      <c r="A93" s="194">
        <v>43888</v>
      </c>
      <c r="B93" s="194">
        <v>43888</v>
      </c>
      <c r="C93" s="195" t="s">
        <v>58</v>
      </c>
      <c r="D93" s="195" t="s">
        <v>2062</v>
      </c>
      <c r="E93" s="195">
        <v>1.5</v>
      </c>
      <c r="F93" s="197"/>
      <c r="G93" s="191">
        <f t="shared" si="1"/>
        <v>2268.4700000000016</v>
      </c>
    </row>
    <row r="94" spans="1:7" ht="15.75" x14ac:dyDescent="0.25">
      <c r="A94" s="194">
        <v>43896</v>
      </c>
      <c r="B94" s="194">
        <v>43896</v>
      </c>
      <c r="C94" s="195" t="s">
        <v>87</v>
      </c>
      <c r="D94" s="195" t="s">
        <v>2063</v>
      </c>
      <c r="E94" s="195">
        <v>2.35</v>
      </c>
      <c r="F94" s="197"/>
      <c r="G94" s="191">
        <f t="shared" si="1"/>
        <v>2266.1200000000017</v>
      </c>
    </row>
    <row r="95" spans="1:7" ht="15.75" x14ac:dyDescent="0.25">
      <c r="A95" s="194">
        <v>43895</v>
      </c>
      <c r="B95" s="194">
        <v>43895</v>
      </c>
      <c r="C95" s="195" t="s">
        <v>107</v>
      </c>
      <c r="D95" s="195" t="s">
        <v>526</v>
      </c>
      <c r="E95" s="195">
        <v>3</v>
      </c>
      <c r="F95" s="197"/>
      <c r="G95" s="191">
        <f t="shared" si="1"/>
        <v>2263.1200000000017</v>
      </c>
    </row>
    <row r="96" spans="1:7" ht="15.75" x14ac:dyDescent="0.25">
      <c r="A96" s="194">
        <v>43899</v>
      </c>
      <c r="B96" s="194">
        <v>43899</v>
      </c>
      <c r="C96" s="195" t="s">
        <v>122</v>
      </c>
      <c r="D96" s="195" t="s">
        <v>2064</v>
      </c>
      <c r="E96" s="195">
        <v>7.9</v>
      </c>
      <c r="F96" s="197"/>
      <c r="G96" s="191">
        <f t="shared" si="1"/>
        <v>2255.2200000000016</v>
      </c>
    </row>
    <row r="97" spans="1:7" ht="15.75" x14ac:dyDescent="0.25">
      <c r="A97" s="194">
        <v>43899</v>
      </c>
      <c r="B97" s="194">
        <v>43899</v>
      </c>
      <c r="C97" s="195" t="s">
        <v>65</v>
      </c>
      <c r="D97" s="195" t="s">
        <v>2065</v>
      </c>
      <c r="E97" s="195">
        <v>16.899999999999999</v>
      </c>
      <c r="F97" s="197"/>
      <c r="G97" s="191">
        <f t="shared" si="1"/>
        <v>2238.3200000000015</v>
      </c>
    </row>
    <row r="98" spans="1:7" ht="15.75" x14ac:dyDescent="0.25">
      <c r="A98" s="194">
        <v>43898</v>
      </c>
      <c r="B98" s="194">
        <v>43898</v>
      </c>
      <c r="C98" s="195" t="s">
        <v>65</v>
      </c>
      <c r="D98" s="195" t="s">
        <v>2065</v>
      </c>
      <c r="E98" s="195">
        <v>10.65</v>
      </c>
      <c r="F98" s="197"/>
      <c r="G98" s="191">
        <f t="shared" si="1"/>
        <v>2227.6700000000014</v>
      </c>
    </row>
    <row r="99" spans="1:7" ht="15.75" x14ac:dyDescent="0.25">
      <c r="A99" s="194">
        <v>43898</v>
      </c>
      <c r="B99" s="194">
        <v>43898</v>
      </c>
      <c r="C99" s="195" t="s">
        <v>65</v>
      </c>
      <c r="D99" s="195" t="s">
        <v>2065</v>
      </c>
      <c r="E99" s="195">
        <v>15.05</v>
      </c>
      <c r="F99" s="197"/>
      <c r="G99" s="191">
        <f t="shared" si="1"/>
        <v>2212.6200000000013</v>
      </c>
    </row>
    <row r="100" spans="1:7" ht="15.75" x14ac:dyDescent="0.25">
      <c r="A100" s="194">
        <v>43898</v>
      </c>
      <c r="B100" s="194">
        <v>43898</v>
      </c>
      <c r="C100" s="195" t="s">
        <v>65</v>
      </c>
      <c r="D100" s="195" t="s">
        <v>2065</v>
      </c>
      <c r="E100" s="195">
        <v>10.65</v>
      </c>
      <c r="F100" s="197"/>
      <c r="G100" s="191">
        <f t="shared" si="1"/>
        <v>2201.9700000000012</v>
      </c>
    </row>
    <row r="101" spans="1:7" ht="15.75" x14ac:dyDescent="0.25">
      <c r="A101" s="194">
        <v>43898</v>
      </c>
      <c r="B101" s="194">
        <v>43898</v>
      </c>
      <c r="C101" s="195" t="s">
        <v>65</v>
      </c>
      <c r="D101" s="195" t="s">
        <v>2065</v>
      </c>
      <c r="E101" s="195">
        <v>8.75</v>
      </c>
      <c r="F101" s="197"/>
      <c r="G101" s="191">
        <f t="shared" si="1"/>
        <v>2193.2200000000012</v>
      </c>
    </row>
    <row r="102" spans="1:7" ht="15.75" x14ac:dyDescent="0.25">
      <c r="A102" s="194">
        <v>43897</v>
      </c>
      <c r="B102" s="194">
        <v>43897</v>
      </c>
      <c r="C102" s="195" t="s">
        <v>2066</v>
      </c>
      <c r="D102" s="195" t="s">
        <v>2067</v>
      </c>
      <c r="E102" s="195">
        <v>6.11</v>
      </c>
      <c r="F102" s="197"/>
      <c r="G102" s="191">
        <f t="shared" si="1"/>
        <v>2187.110000000001</v>
      </c>
    </row>
    <row r="103" spans="1:7" ht="15.75" x14ac:dyDescent="0.25">
      <c r="A103" s="194">
        <v>43898</v>
      </c>
      <c r="B103" s="194">
        <v>43898</v>
      </c>
      <c r="C103" s="195" t="s">
        <v>101</v>
      </c>
      <c r="D103" s="195" t="s">
        <v>2067</v>
      </c>
      <c r="E103" s="195">
        <v>10.7</v>
      </c>
      <c r="F103" s="197"/>
      <c r="G103" s="191">
        <f t="shared" si="1"/>
        <v>2176.4100000000012</v>
      </c>
    </row>
    <row r="104" spans="1:7" ht="15.75" x14ac:dyDescent="0.25">
      <c r="A104" s="194">
        <v>43898</v>
      </c>
      <c r="B104" s="194">
        <v>43898</v>
      </c>
      <c r="C104" s="195" t="s">
        <v>101</v>
      </c>
      <c r="D104" s="195" t="s">
        <v>2067</v>
      </c>
      <c r="E104" s="195">
        <v>9.75</v>
      </c>
      <c r="F104" s="197"/>
      <c r="G104" s="191">
        <f t="shared" si="1"/>
        <v>2166.6600000000012</v>
      </c>
    </row>
    <row r="105" spans="1:7" ht="15.75" x14ac:dyDescent="0.25">
      <c r="A105" s="194">
        <v>43898</v>
      </c>
      <c r="B105" s="194">
        <v>43898</v>
      </c>
      <c r="C105" s="195" t="s">
        <v>2068</v>
      </c>
      <c r="D105" s="195" t="s">
        <v>2067</v>
      </c>
      <c r="E105" s="195">
        <v>13.6</v>
      </c>
      <c r="F105" s="197"/>
      <c r="G105" s="191">
        <f t="shared" si="1"/>
        <v>2153.0600000000013</v>
      </c>
    </row>
    <row r="106" spans="1:7" ht="15.75" x14ac:dyDescent="0.25">
      <c r="A106" s="194">
        <v>43896</v>
      </c>
      <c r="B106" s="194">
        <v>43896</v>
      </c>
      <c r="C106" s="195" t="s">
        <v>2068</v>
      </c>
      <c r="D106" s="195" t="s">
        <v>2067</v>
      </c>
      <c r="E106" s="195">
        <v>13.6</v>
      </c>
      <c r="F106" s="197"/>
      <c r="G106" s="191">
        <f t="shared" si="1"/>
        <v>2139.4600000000014</v>
      </c>
    </row>
    <row r="107" spans="1:7" ht="15.75" x14ac:dyDescent="0.25">
      <c r="A107" s="194">
        <v>43896</v>
      </c>
      <c r="B107" s="194">
        <v>43896</v>
      </c>
      <c r="C107" s="195" t="s">
        <v>2068</v>
      </c>
      <c r="D107" s="195" t="s">
        <v>2067</v>
      </c>
      <c r="E107" s="195">
        <v>7.3</v>
      </c>
      <c r="F107" s="197"/>
      <c r="G107" s="191">
        <f t="shared" si="1"/>
        <v>2132.1600000000012</v>
      </c>
    </row>
    <row r="108" spans="1:7" ht="15.75" x14ac:dyDescent="0.25">
      <c r="A108" s="200">
        <v>43897</v>
      </c>
      <c r="B108" s="194">
        <v>43897</v>
      </c>
      <c r="C108" s="195" t="s">
        <v>2068</v>
      </c>
      <c r="D108" s="195" t="s">
        <v>2067</v>
      </c>
      <c r="E108" s="201">
        <v>3.5</v>
      </c>
      <c r="F108" s="197"/>
      <c r="G108" s="191">
        <f t="shared" si="1"/>
        <v>2128.6600000000012</v>
      </c>
    </row>
    <row r="109" spans="1:7" ht="15.75" x14ac:dyDescent="0.25">
      <c r="A109" s="194">
        <v>43894</v>
      </c>
      <c r="B109" s="194">
        <v>43894</v>
      </c>
      <c r="C109" s="195" t="s">
        <v>551</v>
      </c>
      <c r="D109" s="195" t="s">
        <v>7</v>
      </c>
      <c r="E109" s="201">
        <v>11.35</v>
      </c>
      <c r="F109" s="197"/>
      <c r="G109" s="191">
        <f t="shared" si="1"/>
        <v>2117.3100000000013</v>
      </c>
    </row>
    <row r="110" spans="1:7" ht="15.75" x14ac:dyDescent="0.25">
      <c r="A110" s="194">
        <v>43894</v>
      </c>
      <c r="B110" s="194">
        <v>43895</v>
      </c>
      <c r="C110" s="195" t="s">
        <v>551</v>
      </c>
      <c r="D110" s="195" t="s">
        <v>7</v>
      </c>
      <c r="E110" s="201">
        <v>12.15</v>
      </c>
      <c r="F110" s="197"/>
      <c r="G110" s="191">
        <f t="shared" si="1"/>
        <v>2105.1600000000012</v>
      </c>
    </row>
    <row r="111" spans="1:7" ht="15.75" x14ac:dyDescent="0.25">
      <c r="A111" s="194">
        <v>43899</v>
      </c>
      <c r="B111" s="194">
        <v>43899</v>
      </c>
      <c r="C111" s="195" t="s">
        <v>135</v>
      </c>
      <c r="D111" s="195" t="s">
        <v>2069</v>
      </c>
      <c r="E111" s="201">
        <v>3.65</v>
      </c>
      <c r="F111" s="197"/>
      <c r="G111" s="191">
        <f t="shared" si="1"/>
        <v>2101.5100000000011</v>
      </c>
    </row>
    <row r="112" spans="1:7" ht="15.75" x14ac:dyDescent="0.25">
      <c r="A112" s="194">
        <v>43899</v>
      </c>
      <c r="B112" s="194">
        <v>43899</v>
      </c>
      <c r="C112" s="195" t="s">
        <v>65</v>
      </c>
      <c r="D112" s="195" t="s">
        <v>2070</v>
      </c>
      <c r="E112" s="195">
        <v>15.75</v>
      </c>
      <c r="F112" s="197"/>
      <c r="G112" s="191">
        <f t="shared" si="1"/>
        <v>2085.7600000000011</v>
      </c>
    </row>
    <row r="113" spans="1:7" ht="15.75" x14ac:dyDescent="0.25">
      <c r="A113" s="194">
        <v>43895</v>
      </c>
      <c r="B113" s="194">
        <v>43895</v>
      </c>
      <c r="C113" s="195" t="s">
        <v>114</v>
      </c>
      <c r="D113" s="195" t="s">
        <v>2071</v>
      </c>
      <c r="E113" s="195">
        <v>5.55</v>
      </c>
      <c r="F113" s="197"/>
      <c r="G113" s="191">
        <f t="shared" si="1"/>
        <v>2080.2100000000009</v>
      </c>
    </row>
    <row r="114" spans="1:7" ht="15.75" x14ac:dyDescent="0.25">
      <c r="A114" s="194">
        <v>43899</v>
      </c>
      <c r="B114" s="194">
        <v>43899</v>
      </c>
      <c r="C114" s="195" t="s">
        <v>50</v>
      </c>
      <c r="D114" s="195" t="s">
        <v>7</v>
      </c>
      <c r="E114" s="195">
        <v>4.95</v>
      </c>
      <c r="F114" s="197"/>
      <c r="G114" s="191">
        <f t="shared" si="1"/>
        <v>2075.2600000000011</v>
      </c>
    </row>
    <row r="115" spans="1:7" ht="15.75" x14ac:dyDescent="0.25">
      <c r="A115" s="194">
        <v>43899</v>
      </c>
      <c r="B115" s="194">
        <v>43899</v>
      </c>
      <c r="C115" s="195" t="s">
        <v>135</v>
      </c>
      <c r="D115" s="195" t="s">
        <v>2072</v>
      </c>
      <c r="E115" s="195">
        <v>4.25</v>
      </c>
      <c r="F115" s="197"/>
      <c r="G115" s="191">
        <f t="shared" si="1"/>
        <v>2071.0100000000011</v>
      </c>
    </row>
    <row r="116" spans="1:7" ht="15.75" x14ac:dyDescent="0.25">
      <c r="A116" s="194">
        <v>43899</v>
      </c>
      <c r="B116" s="194">
        <v>43899</v>
      </c>
      <c r="C116" s="195" t="s">
        <v>135</v>
      </c>
      <c r="D116" s="195" t="s">
        <v>2073</v>
      </c>
      <c r="E116" s="195">
        <v>2.95</v>
      </c>
      <c r="F116" s="197"/>
      <c r="G116" s="191">
        <f t="shared" si="1"/>
        <v>2068.0600000000013</v>
      </c>
    </row>
    <row r="117" spans="1:7" ht="15.75" x14ac:dyDescent="0.25">
      <c r="A117" s="194">
        <v>43887</v>
      </c>
      <c r="B117" s="194">
        <v>43887</v>
      </c>
      <c r="C117" s="195" t="s">
        <v>107</v>
      </c>
      <c r="D117" s="195" t="s">
        <v>75</v>
      </c>
      <c r="E117" s="195">
        <v>1.4</v>
      </c>
      <c r="F117" s="197"/>
      <c r="G117" s="191">
        <f t="shared" si="1"/>
        <v>2066.6600000000012</v>
      </c>
    </row>
    <row r="118" spans="1:7" ht="15.75" x14ac:dyDescent="0.25">
      <c r="A118" s="194">
        <v>43899</v>
      </c>
      <c r="B118" s="194">
        <v>43899</v>
      </c>
      <c r="C118" s="195" t="s">
        <v>551</v>
      </c>
      <c r="D118" s="195" t="s">
        <v>2074</v>
      </c>
      <c r="E118" s="195">
        <v>6</v>
      </c>
      <c r="F118" s="197"/>
      <c r="G118" s="191">
        <f t="shared" si="1"/>
        <v>2060.6600000000012</v>
      </c>
    </row>
    <row r="119" spans="1:7" ht="15.75" x14ac:dyDescent="0.25">
      <c r="A119" s="194">
        <v>43895</v>
      </c>
      <c r="B119" s="194">
        <v>43895</v>
      </c>
      <c r="C119" s="195" t="s">
        <v>551</v>
      </c>
      <c r="D119" s="195" t="s">
        <v>2075</v>
      </c>
      <c r="E119" s="195">
        <v>6.7</v>
      </c>
      <c r="F119" s="197"/>
      <c r="G119" s="191">
        <f t="shared" si="1"/>
        <v>2053.9600000000014</v>
      </c>
    </row>
    <row r="120" spans="1:7" ht="15.75" x14ac:dyDescent="0.25">
      <c r="A120" s="194">
        <v>43895</v>
      </c>
      <c r="B120" s="194">
        <v>43895</v>
      </c>
      <c r="C120" s="195" t="s">
        <v>2076</v>
      </c>
      <c r="D120" s="195" t="s">
        <v>2060</v>
      </c>
      <c r="E120" s="195">
        <v>6.9</v>
      </c>
      <c r="F120" s="197"/>
      <c r="G120" s="191">
        <f t="shared" si="1"/>
        <v>2047.0600000000013</v>
      </c>
    </row>
    <row r="121" spans="1:7" ht="15.75" x14ac:dyDescent="0.25">
      <c r="A121" s="194">
        <v>43901</v>
      </c>
      <c r="B121" s="194">
        <v>43901</v>
      </c>
      <c r="C121" s="195" t="s">
        <v>2077</v>
      </c>
      <c r="D121" s="195" t="s">
        <v>2078</v>
      </c>
      <c r="E121" s="195">
        <v>118.5</v>
      </c>
      <c r="F121" s="197"/>
      <c r="G121" s="191">
        <f t="shared" si="1"/>
        <v>1928.5600000000013</v>
      </c>
    </row>
    <row r="122" spans="1:7" ht="15.75" x14ac:dyDescent="0.25">
      <c r="A122" s="194">
        <v>43900</v>
      </c>
      <c r="B122" s="194">
        <v>43900</v>
      </c>
      <c r="C122" s="195" t="s">
        <v>741</v>
      </c>
      <c r="D122" s="195" t="s">
        <v>2079</v>
      </c>
      <c r="E122" s="195">
        <v>20.420000000000002</v>
      </c>
      <c r="F122" s="197"/>
      <c r="G122" s="191">
        <f t="shared" si="1"/>
        <v>1908.1400000000012</v>
      </c>
    </row>
    <row r="123" spans="1:7" ht="15.75" x14ac:dyDescent="0.25">
      <c r="A123" s="194">
        <v>43900</v>
      </c>
      <c r="B123" s="194">
        <v>43900</v>
      </c>
      <c r="C123" s="195" t="s">
        <v>2080</v>
      </c>
      <c r="D123" s="195" t="s">
        <v>2081</v>
      </c>
      <c r="E123" s="195">
        <v>44.4</v>
      </c>
      <c r="F123" s="197"/>
      <c r="G123" s="191">
        <f t="shared" si="1"/>
        <v>1863.7400000000011</v>
      </c>
    </row>
    <row r="124" spans="1:7" ht="15.75" x14ac:dyDescent="0.25">
      <c r="A124" s="194">
        <v>43901</v>
      </c>
      <c r="B124" s="194">
        <v>43901</v>
      </c>
      <c r="C124" s="195" t="s">
        <v>2082</v>
      </c>
      <c r="D124" s="195" t="s">
        <v>2083</v>
      </c>
      <c r="E124" s="195">
        <v>98.75</v>
      </c>
      <c r="F124" s="197"/>
      <c r="G124" s="191">
        <f t="shared" si="1"/>
        <v>1764.9900000000011</v>
      </c>
    </row>
    <row r="125" spans="1:7" ht="15.75" x14ac:dyDescent="0.25">
      <c r="A125" s="194">
        <v>43902</v>
      </c>
      <c r="B125" s="194">
        <v>43902</v>
      </c>
      <c r="C125" s="195" t="s">
        <v>2084</v>
      </c>
      <c r="D125" s="195" t="s">
        <v>2085</v>
      </c>
      <c r="E125" s="195">
        <v>87.48</v>
      </c>
      <c r="F125" s="197"/>
      <c r="G125" s="191">
        <f t="shared" si="1"/>
        <v>1677.5100000000011</v>
      </c>
    </row>
    <row r="126" spans="1:7" ht="15.75" x14ac:dyDescent="0.25">
      <c r="A126" s="194">
        <v>43896</v>
      </c>
      <c r="B126" s="194">
        <v>43896</v>
      </c>
      <c r="C126" s="195" t="s">
        <v>49</v>
      </c>
      <c r="D126" s="195" t="s">
        <v>996</v>
      </c>
      <c r="E126" s="195">
        <v>5.35</v>
      </c>
      <c r="F126" s="197"/>
      <c r="G126" s="191">
        <f t="shared" si="1"/>
        <v>1672.1600000000012</v>
      </c>
    </row>
    <row r="127" spans="1:7" ht="15.75" x14ac:dyDescent="0.25">
      <c r="A127" s="194">
        <v>43900</v>
      </c>
      <c r="B127" s="194">
        <v>43900</v>
      </c>
      <c r="C127" s="195" t="s">
        <v>2086</v>
      </c>
      <c r="D127" s="195" t="s">
        <v>2087</v>
      </c>
      <c r="E127" s="195">
        <v>18.350000000000001</v>
      </c>
      <c r="F127" s="197"/>
      <c r="G127" s="191">
        <f t="shared" si="1"/>
        <v>1653.8100000000013</v>
      </c>
    </row>
    <row r="128" spans="1:7" ht="15.75" x14ac:dyDescent="0.25">
      <c r="A128" s="194">
        <v>43903</v>
      </c>
      <c r="B128" s="194">
        <v>43903</v>
      </c>
      <c r="C128" s="195" t="s">
        <v>2082</v>
      </c>
      <c r="D128" s="195" t="s">
        <v>2083</v>
      </c>
      <c r="E128" s="195">
        <v>59.25</v>
      </c>
      <c r="F128" s="197"/>
      <c r="G128" s="191">
        <f t="shared" si="1"/>
        <v>1594.5600000000013</v>
      </c>
    </row>
    <row r="129" spans="1:10" ht="15.75" x14ac:dyDescent="0.25">
      <c r="A129" s="194">
        <v>43902</v>
      </c>
      <c r="B129" s="194">
        <v>43902</v>
      </c>
      <c r="C129" s="195" t="s">
        <v>2082</v>
      </c>
      <c r="D129" s="195" t="s">
        <v>2083</v>
      </c>
      <c r="E129" s="195">
        <v>47.4</v>
      </c>
      <c r="F129" s="197"/>
      <c r="G129" s="191">
        <f t="shared" si="1"/>
        <v>1547.1600000000012</v>
      </c>
    </row>
    <row r="130" spans="1:10" s="217" customFormat="1" ht="15.75" x14ac:dyDescent="0.25">
      <c r="A130" s="218">
        <v>43910</v>
      </c>
      <c r="B130" s="218">
        <v>43910</v>
      </c>
      <c r="C130" s="219" t="s">
        <v>2088</v>
      </c>
      <c r="D130" s="219" t="s">
        <v>2089</v>
      </c>
      <c r="E130" s="219">
        <v>50</v>
      </c>
      <c r="F130" s="220"/>
      <c r="G130" s="221">
        <f t="shared" si="1"/>
        <v>1497.1600000000012</v>
      </c>
      <c r="H130" s="222"/>
      <c r="I130" s="222"/>
      <c r="J130" s="222"/>
    </row>
    <row r="131" spans="1:10" ht="15.75" x14ac:dyDescent="0.25">
      <c r="A131" s="194">
        <v>43905</v>
      </c>
      <c r="B131" s="194">
        <v>43905</v>
      </c>
      <c r="C131" s="195" t="s">
        <v>2090</v>
      </c>
      <c r="D131" s="195" t="s">
        <v>2091</v>
      </c>
      <c r="E131" s="195">
        <v>60</v>
      </c>
      <c r="F131" s="197"/>
      <c r="G131" s="191">
        <f t="shared" si="1"/>
        <v>1437.1600000000012</v>
      </c>
    </row>
    <row r="132" spans="1:10" ht="15.75" x14ac:dyDescent="0.25">
      <c r="A132" s="194">
        <v>43903</v>
      </c>
      <c r="B132" s="194">
        <v>43903</v>
      </c>
      <c r="C132" s="195" t="s">
        <v>551</v>
      </c>
      <c r="D132" s="195" t="s">
        <v>2092</v>
      </c>
      <c r="E132" s="195">
        <v>7.1</v>
      </c>
      <c r="F132" s="197"/>
      <c r="G132" s="191">
        <f t="shared" si="1"/>
        <v>1430.0600000000013</v>
      </c>
    </row>
    <row r="133" spans="1:10" ht="15.75" x14ac:dyDescent="0.25">
      <c r="A133" s="194">
        <v>43900</v>
      </c>
      <c r="B133" s="194">
        <v>43900</v>
      </c>
      <c r="C133" s="195" t="s">
        <v>551</v>
      </c>
      <c r="D133" s="195" t="s">
        <v>2093</v>
      </c>
      <c r="E133" s="195">
        <v>2.5499999999999998</v>
      </c>
      <c r="F133" s="197"/>
      <c r="G133" s="191">
        <f t="shared" si="1"/>
        <v>1427.5100000000014</v>
      </c>
    </row>
    <row r="134" spans="1:10" ht="15.75" x14ac:dyDescent="0.25">
      <c r="A134" s="194">
        <v>43899</v>
      </c>
      <c r="B134" s="194">
        <v>43899</v>
      </c>
      <c r="C134" s="195" t="s">
        <v>122</v>
      </c>
      <c r="D134" s="195" t="s">
        <v>914</v>
      </c>
      <c r="E134" s="195">
        <v>7.75</v>
      </c>
      <c r="F134" s="197"/>
      <c r="G134" s="191">
        <f t="shared" si="1"/>
        <v>1419.7600000000014</v>
      </c>
    </row>
    <row r="135" spans="1:10" ht="15.75" x14ac:dyDescent="0.25">
      <c r="A135" s="194">
        <v>43900</v>
      </c>
      <c r="B135" s="194">
        <v>43900</v>
      </c>
      <c r="C135" s="195" t="s">
        <v>122</v>
      </c>
      <c r="D135" s="195" t="s">
        <v>914</v>
      </c>
      <c r="E135" s="195">
        <v>6.75</v>
      </c>
      <c r="F135" s="197"/>
      <c r="G135" s="191">
        <f t="shared" ref="G135:G200" si="2">G134-E135</f>
        <v>1413.0100000000014</v>
      </c>
    </row>
    <row r="136" spans="1:10" ht="15.75" x14ac:dyDescent="0.25">
      <c r="A136" s="194">
        <v>43893</v>
      </c>
      <c r="B136" s="194">
        <v>43893</v>
      </c>
      <c r="C136" s="195" t="s">
        <v>107</v>
      </c>
      <c r="D136" s="195" t="s">
        <v>2094</v>
      </c>
      <c r="E136" s="195">
        <v>1.7</v>
      </c>
      <c r="F136" s="197"/>
      <c r="G136" s="191">
        <f t="shared" si="2"/>
        <v>1411.3100000000013</v>
      </c>
    </row>
    <row r="137" spans="1:10" ht="15.75" x14ac:dyDescent="0.25">
      <c r="A137" s="194">
        <v>43900</v>
      </c>
      <c r="B137" s="194">
        <v>43900</v>
      </c>
      <c r="C137" s="195" t="s">
        <v>551</v>
      </c>
      <c r="D137" s="195" t="s">
        <v>2095</v>
      </c>
      <c r="E137" s="195">
        <v>4.3</v>
      </c>
      <c r="F137" s="197"/>
      <c r="G137" s="191">
        <f t="shared" si="2"/>
        <v>1407.0100000000014</v>
      </c>
    </row>
    <row r="138" spans="1:10" ht="15.75" x14ac:dyDescent="0.25">
      <c r="A138" s="194">
        <v>43900</v>
      </c>
      <c r="B138" s="194">
        <v>43900</v>
      </c>
      <c r="C138" s="195" t="s">
        <v>2096</v>
      </c>
      <c r="D138" s="195" t="s">
        <v>2019</v>
      </c>
      <c r="E138" s="195">
        <v>2.75</v>
      </c>
      <c r="F138" s="197"/>
      <c r="G138" s="191">
        <f t="shared" si="2"/>
        <v>1404.2600000000014</v>
      </c>
    </row>
    <row r="139" spans="1:10" ht="15.75" x14ac:dyDescent="0.25">
      <c r="A139" s="194">
        <v>43900</v>
      </c>
      <c r="B139" s="194">
        <v>43900</v>
      </c>
      <c r="C139" s="195"/>
      <c r="D139" s="195" t="s">
        <v>2097</v>
      </c>
      <c r="E139" s="195">
        <v>2.25</v>
      </c>
      <c r="F139" s="197"/>
      <c r="G139" s="191">
        <f t="shared" si="2"/>
        <v>1402.0100000000014</v>
      </c>
    </row>
    <row r="140" spans="1:10" ht="15.75" x14ac:dyDescent="0.25">
      <c r="A140" s="194">
        <v>43900</v>
      </c>
      <c r="B140" s="194">
        <v>43900</v>
      </c>
      <c r="C140" s="195" t="s">
        <v>107</v>
      </c>
      <c r="D140" s="195" t="s">
        <v>2098</v>
      </c>
      <c r="E140" s="195">
        <v>1</v>
      </c>
      <c r="F140" s="197"/>
      <c r="G140" s="191">
        <f t="shared" si="2"/>
        <v>1401.0100000000014</v>
      </c>
    </row>
    <row r="141" spans="1:10" ht="15.75" x14ac:dyDescent="0.25">
      <c r="A141" s="194">
        <v>43881</v>
      </c>
      <c r="B141" s="194">
        <v>43881</v>
      </c>
      <c r="C141" s="202" t="s">
        <v>66</v>
      </c>
      <c r="D141" s="202" t="s">
        <v>2099</v>
      </c>
      <c r="E141" s="195">
        <v>6.75</v>
      </c>
      <c r="F141" s="197"/>
      <c r="G141" s="191">
        <f t="shared" si="2"/>
        <v>1394.2600000000014</v>
      </c>
    </row>
    <row r="142" spans="1:10" ht="15.75" x14ac:dyDescent="0.25">
      <c r="A142" s="194">
        <v>43899</v>
      </c>
      <c r="B142" s="194">
        <v>43899</v>
      </c>
      <c r="C142" s="202" t="s">
        <v>551</v>
      </c>
      <c r="D142" s="202" t="s">
        <v>2100</v>
      </c>
      <c r="E142" s="195">
        <v>11.1</v>
      </c>
      <c r="F142" s="197"/>
      <c r="G142" s="191">
        <f t="shared" si="2"/>
        <v>1383.1600000000014</v>
      </c>
    </row>
    <row r="143" spans="1:10" ht="15.75" x14ac:dyDescent="0.25">
      <c r="A143" s="194">
        <v>43900</v>
      </c>
      <c r="B143" s="194">
        <v>43900</v>
      </c>
      <c r="C143" s="202" t="s">
        <v>135</v>
      </c>
      <c r="D143" s="202" t="s">
        <v>2101</v>
      </c>
      <c r="E143" s="195">
        <v>6.3</v>
      </c>
      <c r="F143" s="197"/>
      <c r="G143" s="191">
        <f t="shared" si="2"/>
        <v>1376.8600000000015</v>
      </c>
    </row>
    <row r="144" spans="1:10" ht="15.75" x14ac:dyDescent="0.25">
      <c r="A144" s="194">
        <v>43900</v>
      </c>
      <c r="B144" s="194">
        <v>43900</v>
      </c>
      <c r="C144" s="202" t="s">
        <v>551</v>
      </c>
      <c r="D144" s="202" t="s">
        <v>7</v>
      </c>
      <c r="E144" s="195">
        <v>4.45</v>
      </c>
      <c r="F144" s="197"/>
      <c r="G144" s="191">
        <f t="shared" si="2"/>
        <v>1372.4100000000014</v>
      </c>
    </row>
    <row r="145" spans="1:7" ht="15.75" x14ac:dyDescent="0.25">
      <c r="A145" s="194">
        <v>43900</v>
      </c>
      <c r="B145" s="194">
        <v>43900</v>
      </c>
      <c r="C145" s="202" t="s">
        <v>556</v>
      </c>
      <c r="D145" s="202" t="s">
        <v>2102</v>
      </c>
      <c r="E145" s="195">
        <v>4.95</v>
      </c>
      <c r="F145" s="197"/>
      <c r="G145" s="191">
        <f t="shared" si="2"/>
        <v>1367.4600000000014</v>
      </c>
    </row>
    <row r="146" spans="1:7" ht="15.75" x14ac:dyDescent="0.25">
      <c r="A146" s="194">
        <v>43901</v>
      </c>
      <c r="B146" s="194">
        <v>43901</v>
      </c>
      <c r="C146" s="202" t="s">
        <v>551</v>
      </c>
      <c r="D146" s="202" t="s">
        <v>2103</v>
      </c>
      <c r="E146" s="195">
        <v>4.55</v>
      </c>
      <c r="F146" s="197"/>
      <c r="G146" s="191">
        <f t="shared" si="2"/>
        <v>1362.9100000000014</v>
      </c>
    </row>
    <row r="147" spans="1:7" ht="15.75" x14ac:dyDescent="0.25">
      <c r="A147" s="194">
        <v>43901</v>
      </c>
      <c r="B147" s="194">
        <v>43901</v>
      </c>
      <c r="C147" s="202" t="s">
        <v>551</v>
      </c>
      <c r="D147" s="202" t="s">
        <v>7</v>
      </c>
      <c r="E147" s="195">
        <v>7.85</v>
      </c>
      <c r="F147" s="197"/>
      <c r="G147" s="191">
        <f t="shared" si="2"/>
        <v>1355.0600000000015</v>
      </c>
    </row>
    <row r="148" spans="1:7" ht="15.75" x14ac:dyDescent="0.25">
      <c r="A148" s="194">
        <v>43892</v>
      </c>
      <c r="B148" s="194">
        <v>43892</v>
      </c>
      <c r="C148" s="202" t="s">
        <v>107</v>
      </c>
      <c r="D148" s="202" t="s">
        <v>2104</v>
      </c>
      <c r="E148" s="195">
        <v>1.5</v>
      </c>
      <c r="F148" s="197"/>
      <c r="G148" s="191">
        <f t="shared" si="2"/>
        <v>1353.5600000000015</v>
      </c>
    </row>
    <row r="149" spans="1:7" ht="15.75" x14ac:dyDescent="0.25">
      <c r="A149" s="194">
        <v>43901</v>
      </c>
      <c r="B149" s="194">
        <v>43901</v>
      </c>
      <c r="C149" s="202" t="s">
        <v>556</v>
      </c>
      <c r="D149" s="202" t="s">
        <v>2105</v>
      </c>
      <c r="E149" s="195">
        <v>5.8</v>
      </c>
      <c r="F149" s="197"/>
      <c r="G149" s="191">
        <f t="shared" si="2"/>
        <v>1347.7600000000016</v>
      </c>
    </row>
    <row r="150" spans="1:7" ht="15.75" x14ac:dyDescent="0.25">
      <c r="A150" s="194">
        <v>43901</v>
      </c>
      <c r="B150" s="194">
        <v>43901</v>
      </c>
      <c r="C150" s="202" t="s">
        <v>119</v>
      </c>
      <c r="D150" s="202" t="s">
        <v>2106</v>
      </c>
      <c r="E150" s="195">
        <v>3.8</v>
      </c>
      <c r="F150" s="197"/>
      <c r="G150" s="191">
        <f t="shared" si="2"/>
        <v>1343.9600000000016</v>
      </c>
    </row>
    <row r="151" spans="1:7" ht="15.75" x14ac:dyDescent="0.25">
      <c r="A151" s="194">
        <v>43901</v>
      </c>
      <c r="B151" s="194">
        <v>43901</v>
      </c>
      <c r="C151" s="202" t="s">
        <v>551</v>
      </c>
      <c r="D151" s="202" t="s">
        <v>2107</v>
      </c>
      <c r="E151" s="195">
        <v>2.15</v>
      </c>
      <c r="F151" s="197"/>
      <c r="G151" s="191">
        <f t="shared" si="2"/>
        <v>1341.8100000000015</v>
      </c>
    </row>
    <row r="152" spans="1:7" ht="15.75" x14ac:dyDescent="0.25">
      <c r="A152" s="194">
        <v>43901</v>
      </c>
      <c r="B152" s="194">
        <v>43901</v>
      </c>
      <c r="C152" s="202" t="s">
        <v>551</v>
      </c>
      <c r="D152" s="202" t="s">
        <v>2103</v>
      </c>
      <c r="E152" s="195">
        <v>3.15</v>
      </c>
      <c r="F152" s="197"/>
      <c r="G152" s="191">
        <f t="shared" si="2"/>
        <v>1338.6600000000014</v>
      </c>
    </row>
    <row r="153" spans="1:7" ht="15.75" x14ac:dyDescent="0.25">
      <c r="A153" s="194">
        <v>43900</v>
      </c>
      <c r="B153" s="194">
        <v>43900</v>
      </c>
      <c r="C153" s="202" t="s">
        <v>59</v>
      </c>
      <c r="D153" s="202" t="s">
        <v>2108</v>
      </c>
      <c r="E153" s="195">
        <v>1.65</v>
      </c>
      <c r="F153" s="197"/>
      <c r="G153" s="191">
        <f t="shared" si="2"/>
        <v>1337.0100000000014</v>
      </c>
    </row>
    <row r="154" spans="1:7" ht="15.75" x14ac:dyDescent="0.25">
      <c r="A154" s="194">
        <v>43900</v>
      </c>
      <c r="B154" s="194">
        <v>43900</v>
      </c>
      <c r="C154" s="202" t="s">
        <v>107</v>
      </c>
      <c r="D154" s="202" t="s">
        <v>2108</v>
      </c>
      <c r="E154" s="195">
        <v>1</v>
      </c>
      <c r="F154" s="197"/>
      <c r="G154" s="191">
        <f t="shared" si="2"/>
        <v>1336.0100000000014</v>
      </c>
    </row>
    <row r="155" spans="1:7" ht="15.75" x14ac:dyDescent="0.25">
      <c r="A155" s="194">
        <v>43899</v>
      </c>
      <c r="B155" s="194">
        <v>43899</v>
      </c>
      <c r="C155" s="202" t="s">
        <v>689</v>
      </c>
      <c r="D155" s="202" t="s">
        <v>2109</v>
      </c>
      <c r="E155" s="195">
        <v>2.1</v>
      </c>
      <c r="F155" s="197"/>
      <c r="G155" s="191">
        <f t="shared" si="2"/>
        <v>1333.9100000000014</v>
      </c>
    </row>
    <row r="156" spans="1:7" ht="15.75" x14ac:dyDescent="0.25">
      <c r="A156" s="194">
        <v>43900</v>
      </c>
      <c r="B156" s="194">
        <v>43900</v>
      </c>
      <c r="C156" s="202" t="s">
        <v>1375</v>
      </c>
      <c r="D156" s="202" t="s">
        <v>170</v>
      </c>
      <c r="E156" s="195">
        <v>3.45</v>
      </c>
      <c r="F156" s="197"/>
      <c r="G156" s="191">
        <f t="shared" si="2"/>
        <v>1330.4600000000014</v>
      </c>
    </row>
    <row r="157" spans="1:7" ht="15.75" x14ac:dyDescent="0.25">
      <c r="A157" s="194">
        <v>43901</v>
      </c>
      <c r="B157" s="194">
        <v>43901</v>
      </c>
      <c r="C157" s="202" t="s">
        <v>59</v>
      </c>
      <c r="D157" s="202" t="s">
        <v>2110</v>
      </c>
      <c r="E157" s="195">
        <v>13.9</v>
      </c>
      <c r="F157" s="197"/>
      <c r="G157" s="191">
        <f t="shared" si="2"/>
        <v>1316.5600000000013</v>
      </c>
    </row>
    <row r="158" spans="1:7" ht="15.75" x14ac:dyDescent="0.25">
      <c r="A158" s="194">
        <v>43901</v>
      </c>
      <c r="B158" s="194">
        <v>43901</v>
      </c>
      <c r="C158" s="202" t="s">
        <v>59</v>
      </c>
      <c r="D158" s="202" t="s">
        <v>2111</v>
      </c>
      <c r="E158" s="195">
        <v>1.1499999999999999</v>
      </c>
      <c r="F158" s="197"/>
      <c r="G158" s="191">
        <f t="shared" si="2"/>
        <v>1315.4100000000012</v>
      </c>
    </row>
    <row r="159" spans="1:7" ht="15.75" x14ac:dyDescent="0.25">
      <c r="A159" s="194">
        <v>43896</v>
      </c>
      <c r="B159" s="194">
        <v>43896</v>
      </c>
      <c r="C159" s="202" t="s">
        <v>1690</v>
      </c>
      <c r="D159" s="202" t="s">
        <v>2112</v>
      </c>
      <c r="E159" s="195">
        <v>2.2999999999999998</v>
      </c>
      <c r="F159" s="197"/>
      <c r="G159" s="191">
        <f t="shared" si="2"/>
        <v>1313.1100000000013</v>
      </c>
    </row>
    <row r="160" spans="1:7" ht="15.75" x14ac:dyDescent="0.25">
      <c r="A160" s="194">
        <v>43902</v>
      </c>
      <c r="B160" s="194">
        <v>43874</v>
      </c>
      <c r="C160" s="202" t="s">
        <v>130</v>
      </c>
      <c r="D160" s="202" t="s">
        <v>7</v>
      </c>
      <c r="E160" s="195">
        <v>10.199999999999999</v>
      </c>
      <c r="F160" s="197"/>
      <c r="G160" s="191">
        <f t="shared" si="2"/>
        <v>1302.9100000000012</v>
      </c>
    </row>
    <row r="161" spans="1:7" ht="15.75" x14ac:dyDescent="0.25">
      <c r="A161" s="194">
        <v>43898</v>
      </c>
      <c r="B161" s="194">
        <v>43898</v>
      </c>
      <c r="C161" s="202" t="s">
        <v>551</v>
      </c>
      <c r="D161" s="202" t="s">
        <v>2113</v>
      </c>
      <c r="E161" s="195">
        <v>3.7</v>
      </c>
      <c r="F161" s="197"/>
      <c r="G161" s="191">
        <f t="shared" si="2"/>
        <v>1299.2100000000012</v>
      </c>
    </row>
    <row r="162" spans="1:7" ht="15.75" x14ac:dyDescent="0.25">
      <c r="A162" s="194">
        <v>43902</v>
      </c>
      <c r="B162" s="194">
        <v>43902</v>
      </c>
      <c r="C162" s="202" t="s">
        <v>767</v>
      </c>
      <c r="D162" s="202" t="s">
        <v>2114</v>
      </c>
      <c r="E162" s="195">
        <v>1.75</v>
      </c>
      <c r="F162" s="197"/>
      <c r="G162" s="191">
        <f t="shared" si="2"/>
        <v>1297.4600000000012</v>
      </c>
    </row>
    <row r="163" spans="1:7" ht="15.75" x14ac:dyDescent="0.25">
      <c r="A163" s="194">
        <v>43902</v>
      </c>
      <c r="B163" s="194">
        <v>43902</v>
      </c>
      <c r="C163" s="202" t="s">
        <v>87</v>
      </c>
      <c r="D163" s="202" t="s">
        <v>2115</v>
      </c>
      <c r="E163" s="195">
        <v>5.15</v>
      </c>
      <c r="F163" s="197"/>
      <c r="G163" s="191">
        <f t="shared" si="2"/>
        <v>1292.3100000000011</v>
      </c>
    </row>
    <row r="164" spans="1:7" ht="15.75" x14ac:dyDescent="0.25">
      <c r="A164" s="194">
        <v>43901</v>
      </c>
      <c r="B164" s="194">
        <v>43901</v>
      </c>
      <c r="C164" s="195" t="s">
        <v>2116</v>
      </c>
      <c r="D164" s="195" t="s">
        <v>2117</v>
      </c>
      <c r="E164" s="195">
        <v>17.149999999999999</v>
      </c>
      <c r="F164" s="195"/>
      <c r="G164" s="191">
        <f t="shared" si="2"/>
        <v>1275.160000000001</v>
      </c>
    </row>
    <row r="165" spans="1:7" ht="15.75" x14ac:dyDescent="0.25">
      <c r="A165" s="194">
        <v>43845</v>
      </c>
      <c r="B165" s="194">
        <v>43845</v>
      </c>
      <c r="C165" s="195" t="s">
        <v>130</v>
      </c>
      <c r="D165" s="195" t="s">
        <v>2118</v>
      </c>
      <c r="E165" s="195">
        <v>2.6</v>
      </c>
      <c r="F165" s="195"/>
      <c r="G165" s="191">
        <f t="shared" si="2"/>
        <v>1272.5600000000011</v>
      </c>
    </row>
    <row r="166" spans="1:7" ht="15.75" x14ac:dyDescent="0.25">
      <c r="A166" s="194">
        <v>43900</v>
      </c>
      <c r="B166" s="194">
        <v>43900</v>
      </c>
      <c r="C166" s="195" t="s">
        <v>122</v>
      </c>
      <c r="D166" s="195" t="s">
        <v>2119</v>
      </c>
      <c r="E166" s="195">
        <v>11.25</v>
      </c>
      <c r="F166" s="195"/>
      <c r="G166" s="191">
        <f t="shared" si="2"/>
        <v>1261.3100000000011</v>
      </c>
    </row>
    <row r="167" spans="1:7" ht="15.75" x14ac:dyDescent="0.25">
      <c r="A167" s="194">
        <v>43885</v>
      </c>
      <c r="B167" s="194">
        <v>43885</v>
      </c>
      <c r="C167" s="195" t="s">
        <v>122</v>
      </c>
      <c r="D167" s="195" t="s">
        <v>1721</v>
      </c>
      <c r="E167" s="195">
        <v>11.05</v>
      </c>
      <c r="F167" s="195"/>
      <c r="G167" s="191">
        <f t="shared" si="2"/>
        <v>1250.2600000000011</v>
      </c>
    </row>
    <row r="168" spans="1:7" ht="15.75" x14ac:dyDescent="0.25">
      <c r="A168" s="194">
        <v>43901</v>
      </c>
      <c r="B168" s="194">
        <v>43901</v>
      </c>
      <c r="C168" s="195" t="s">
        <v>1414</v>
      </c>
      <c r="D168" s="195" t="s">
        <v>1746</v>
      </c>
      <c r="E168" s="195">
        <v>5.05</v>
      </c>
      <c r="F168" s="195"/>
      <c r="G168" s="191">
        <f t="shared" si="2"/>
        <v>1245.2100000000012</v>
      </c>
    </row>
    <row r="169" spans="1:7" ht="15.75" x14ac:dyDescent="0.25">
      <c r="A169" s="194">
        <v>43899</v>
      </c>
      <c r="B169" s="194">
        <v>43899</v>
      </c>
      <c r="C169" s="195" t="s">
        <v>551</v>
      </c>
      <c r="D169" s="195" t="s">
        <v>2120</v>
      </c>
      <c r="E169" s="195">
        <v>3.1</v>
      </c>
      <c r="F169" s="195"/>
      <c r="G169" s="191">
        <f t="shared" si="2"/>
        <v>1242.1100000000013</v>
      </c>
    </row>
    <row r="170" spans="1:7" ht="15.75" x14ac:dyDescent="0.25">
      <c r="A170" s="194">
        <v>43902</v>
      </c>
      <c r="B170" s="194">
        <v>43902</v>
      </c>
      <c r="C170" s="195" t="s">
        <v>556</v>
      </c>
      <c r="D170" s="195" t="s">
        <v>2121</v>
      </c>
      <c r="E170" s="195">
        <v>2.4500000000000002</v>
      </c>
      <c r="F170" s="195"/>
      <c r="G170" s="191">
        <f t="shared" si="2"/>
        <v>1239.6600000000012</v>
      </c>
    </row>
    <row r="171" spans="1:7" ht="15.75" x14ac:dyDescent="0.25">
      <c r="A171" s="194">
        <v>43896</v>
      </c>
      <c r="B171" s="194">
        <v>43896</v>
      </c>
      <c r="C171" s="195" t="s">
        <v>2122</v>
      </c>
      <c r="D171" s="195" t="s">
        <v>1943</v>
      </c>
      <c r="E171" s="195">
        <v>2.1</v>
      </c>
      <c r="F171" s="195"/>
      <c r="G171" s="191">
        <f t="shared" si="2"/>
        <v>1237.5600000000013</v>
      </c>
    </row>
    <row r="172" spans="1:7" ht="15.75" x14ac:dyDescent="0.25">
      <c r="A172" s="194">
        <v>43895</v>
      </c>
      <c r="B172" s="194">
        <v>43895</v>
      </c>
      <c r="C172" s="195" t="s">
        <v>2122</v>
      </c>
      <c r="D172" s="195" t="s">
        <v>2123</v>
      </c>
      <c r="E172" s="195">
        <v>1.35</v>
      </c>
      <c r="F172" s="195"/>
      <c r="G172" s="191">
        <f t="shared" si="2"/>
        <v>1236.2100000000014</v>
      </c>
    </row>
    <row r="173" spans="1:7" ht="15.75" x14ac:dyDescent="0.25">
      <c r="A173" s="194">
        <v>43899</v>
      </c>
      <c r="B173" s="194">
        <v>43899</v>
      </c>
      <c r="C173" s="195" t="s">
        <v>80</v>
      </c>
      <c r="D173" s="195" t="s">
        <v>2007</v>
      </c>
      <c r="E173" s="195">
        <v>14.7</v>
      </c>
      <c r="F173" s="195"/>
      <c r="G173" s="191">
        <f t="shared" si="2"/>
        <v>1221.5100000000014</v>
      </c>
    </row>
    <row r="174" spans="1:7" ht="15.75" x14ac:dyDescent="0.25">
      <c r="A174" s="194">
        <v>43900</v>
      </c>
      <c r="B174" s="194">
        <v>43900</v>
      </c>
      <c r="C174" s="195" t="s">
        <v>80</v>
      </c>
      <c r="D174" s="195" t="s">
        <v>2007</v>
      </c>
      <c r="E174" s="195">
        <v>15.85</v>
      </c>
      <c r="F174" s="195"/>
      <c r="G174" s="191">
        <f t="shared" si="2"/>
        <v>1205.6600000000014</v>
      </c>
    </row>
    <row r="175" spans="1:7" ht="15.75" x14ac:dyDescent="0.25">
      <c r="A175" s="194">
        <v>43903</v>
      </c>
      <c r="B175" s="194">
        <v>43903</v>
      </c>
      <c r="C175" s="195" t="s">
        <v>87</v>
      </c>
      <c r="D175" s="195" t="s">
        <v>1519</v>
      </c>
      <c r="E175" s="195">
        <v>3.4</v>
      </c>
      <c r="F175" s="195"/>
      <c r="G175" s="191">
        <f t="shared" si="2"/>
        <v>1202.2600000000014</v>
      </c>
    </row>
    <row r="176" spans="1:7" ht="15.75" x14ac:dyDescent="0.25">
      <c r="A176" s="194">
        <v>43903</v>
      </c>
      <c r="B176" s="194">
        <v>43903</v>
      </c>
      <c r="C176" s="195" t="s">
        <v>119</v>
      </c>
      <c r="D176" s="195" t="s">
        <v>2124</v>
      </c>
      <c r="E176" s="195">
        <v>3.4</v>
      </c>
      <c r="F176" s="195"/>
      <c r="G176" s="191">
        <f t="shared" si="2"/>
        <v>1198.8600000000013</v>
      </c>
    </row>
    <row r="177" spans="1:7" ht="15.75" x14ac:dyDescent="0.25">
      <c r="A177" s="194">
        <v>43902</v>
      </c>
      <c r="B177" s="194">
        <v>43902</v>
      </c>
      <c r="C177" s="195" t="s">
        <v>80</v>
      </c>
      <c r="D177" s="195" t="s">
        <v>2125</v>
      </c>
      <c r="E177" s="195">
        <v>13.75</v>
      </c>
      <c r="F177" s="195"/>
      <c r="G177" s="191">
        <f t="shared" si="2"/>
        <v>1185.1100000000013</v>
      </c>
    </row>
    <row r="178" spans="1:7" ht="15.75" x14ac:dyDescent="0.25">
      <c r="A178" s="194">
        <v>43904</v>
      </c>
      <c r="B178" s="194">
        <v>43904</v>
      </c>
      <c r="C178" s="195" t="s">
        <v>959</v>
      </c>
      <c r="D178" s="195" t="s">
        <v>2126</v>
      </c>
      <c r="E178" s="195">
        <v>4</v>
      </c>
      <c r="F178" s="195"/>
      <c r="G178" s="191">
        <f t="shared" si="2"/>
        <v>1181.1100000000013</v>
      </c>
    </row>
    <row r="179" spans="1:7" ht="15.75" x14ac:dyDescent="0.25">
      <c r="A179" s="194">
        <v>43903</v>
      </c>
      <c r="B179" s="194">
        <v>43903</v>
      </c>
      <c r="C179" s="195" t="s">
        <v>551</v>
      </c>
      <c r="D179" s="195" t="s">
        <v>422</v>
      </c>
      <c r="E179" s="195">
        <v>7</v>
      </c>
      <c r="F179" s="195"/>
      <c r="G179" s="191">
        <f t="shared" si="2"/>
        <v>1174.1100000000013</v>
      </c>
    </row>
    <row r="180" spans="1:7" ht="15.75" x14ac:dyDescent="0.25">
      <c r="A180" s="194">
        <v>43905</v>
      </c>
      <c r="B180" s="194">
        <v>43905</v>
      </c>
      <c r="C180" s="195" t="s">
        <v>551</v>
      </c>
      <c r="D180" s="195" t="s">
        <v>2127</v>
      </c>
      <c r="E180" s="195">
        <v>10.5</v>
      </c>
      <c r="F180" s="195"/>
      <c r="G180" s="191">
        <f t="shared" si="2"/>
        <v>1163.6100000000013</v>
      </c>
    </row>
    <row r="181" spans="1:7" ht="15.75" x14ac:dyDescent="0.25">
      <c r="A181" s="194">
        <v>43903</v>
      </c>
      <c r="B181" s="194">
        <v>43903</v>
      </c>
      <c r="C181" s="195" t="s">
        <v>551</v>
      </c>
      <c r="D181" s="195" t="s">
        <v>2128</v>
      </c>
      <c r="E181" s="195">
        <v>3.9</v>
      </c>
      <c r="F181" s="195"/>
      <c r="G181" s="191">
        <f t="shared" si="2"/>
        <v>1159.7100000000012</v>
      </c>
    </row>
    <row r="182" spans="1:7" ht="15.75" x14ac:dyDescent="0.25">
      <c r="A182" s="194">
        <v>43903</v>
      </c>
      <c r="B182" s="194">
        <v>43903</v>
      </c>
      <c r="C182" s="195" t="s">
        <v>551</v>
      </c>
      <c r="D182" s="195" t="s">
        <v>34</v>
      </c>
      <c r="E182" s="195">
        <v>10.4</v>
      </c>
      <c r="F182" s="195"/>
      <c r="G182" s="191">
        <f t="shared" si="2"/>
        <v>1149.3100000000011</v>
      </c>
    </row>
    <row r="183" spans="1:7" ht="15.75" x14ac:dyDescent="0.25">
      <c r="A183" s="194">
        <v>43904</v>
      </c>
      <c r="B183" s="194">
        <v>43904</v>
      </c>
      <c r="C183" s="195" t="s">
        <v>551</v>
      </c>
      <c r="D183" s="195" t="s">
        <v>2129</v>
      </c>
      <c r="E183" s="195">
        <v>10.55</v>
      </c>
      <c r="F183" s="195"/>
      <c r="G183" s="191">
        <f t="shared" si="2"/>
        <v>1138.7600000000011</v>
      </c>
    </row>
    <row r="184" spans="1:7" ht="15.75" x14ac:dyDescent="0.25">
      <c r="A184" s="194">
        <v>43905</v>
      </c>
      <c r="B184" s="194">
        <v>43905</v>
      </c>
      <c r="C184" s="195" t="s">
        <v>551</v>
      </c>
      <c r="D184" s="195" t="s">
        <v>2130</v>
      </c>
      <c r="E184" s="195">
        <v>5.4</v>
      </c>
      <c r="F184" s="195"/>
      <c r="G184" s="191">
        <f t="shared" si="2"/>
        <v>1133.360000000001</v>
      </c>
    </row>
    <row r="185" spans="1:7" ht="15.75" x14ac:dyDescent="0.25">
      <c r="A185" s="194">
        <v>43904</v>
      </c>
      <c r="B185" s="194">
        <v>43904</v>
      </c>
      <c r="C185" s="195" t="s">
        <v>2131</v>
      </c>
      <c r="D185" s="195" t="s">
        <v>2132</v>
      </c>
      <c r="E185" s="195">
        <v>0.7</v>
      </c>
      <c r="F185" s="195"/>
      <c r="G185" s="191">
        <f t="shared" si="2"/>
        <v>1132.660000000001</v>
      </c>
    </row>
    <row r="186" spans="1:7" ht="15.75" x14ac:dyDescent="0.25">
      <c r="A186" s="194">
        <v>43903</v>
      </c>
      <c r="B186" s="194">
        <v>43903</v>
      </c>
      <c r="C186" s="195" t="s">
        <v>59</v>
      </c>
      <c r="D186" s="195" t="s">
        <v>2133</v>
      </c>
      <c r="E186" s="195">
        <v>4.9000000000000004</v>
      </c>
      <c r="F186" s="195"/>
      <c r="G186" s="191">
        <f t="shared" si="2"/>
        <v>1127.7600000000009</v>
      </c>
    </row>
    <row r="187" spans="1:7" ht="15.75" x14ac:dyDescent="0.25">
      <c r="A187" s="194">
        <v>43902</v>
      </c>
      <c r="B187" s="194">
        <v>43903</v>
      </c>
      <c r="C187" s="195" t="s">
        <v>59</v>
      </c>
      <c r="D187" s="195" t="s">
        <v>2133</v>
      </c>
      <c r="E187" s="195">
        <v>11.1</v>
      </c>
      <c r="F187" s="195"/>
      <c r="G187" s="191">
        <f t="shared" si="2"/>
        <v>1116.660000000001</v>
      </c>
    </row>
    <row r="188" spans="1:7" ht="15.75" x14ac:dyDescent="0.25">
      <c r="A188" s="194">
        <v>43901</v>
      </c>
      <c r="B188" s="194">
        <v>43901</v>
      </c>
      <c r="C188" s="195" t="s">
        <v>80</v>
      </c>
      <c r="D188" s="195" t="s">
        <v>2019</v>
      </c>
      <c r="E188" s="195">
        <v>7.6</v>
      </c>
      <c r="F188" s="195"/>
      <c r="G188" s="191">
        <f t="shared" si="2"/>
        <v>1109.0600000000011</v>
      </c>
    </row>
    <row r="189" spans="1:7" ht="15.75" x14ac:dyDescent="0.25">
      <c r="A189" s="194">
        <v>43903</v>
      </c>
      <c r="B189" s="194">
        <v>43903</v>
      </c>
      <c r="C189" s="195" t="s">
        <v>2134</v>
      </c>
      <c r="D189" s="195" t="s">
        <v>2135</v>
      </c>
      <c r="E189" s="195">
        <v>6.85</v>
      </c>
      <c r="F189" s="195"/>
      <c r="G189" s="191">
        <f t="shared" si="2"/>
        <v>1102.2100000000012</v>
      </c>
    </row>
    <row r="190" spans="1:7" ht="15.75" x14ac:dyDescent="0.25">
      <c r="A190" s="194">
        <v>43907</v>
      </c>
      <c r="B190" s="194">
        <v>43907</v>
      </c>
      <c r="C190" s="195" t="s">
        <v>2136</v>
      </c>
      <c r="D190" s="195" t="s">
        <v>2137</v>
      </c>
      <c r="E190" s="195">
        <v>54.09</v>
      </c>
      <c r="F190" s="195"/>
      <c r="G190" s="191">
        <f t="shared" si="2"/>
        <v>1048.1200000000013</v>
      </c>
    </row>
    <row r="191" spans="1:7" ht="15.75" x14ac:dyDescent="0.25">
      <c r="A191" s="194">
        <v>43904</v>
      </c>
      <c r="B191" s="194">
        <v>43904</v>
      </c>
      <c r="C191" s="195" t="s">
        <v>2136</v>
      </c>
      <c r="D191" s="195" t="s">
        <v>2138</v>
      </c>
      <c r="E191" s="195">
        <v>51.61</v>
      </c>
      <c r="F191" s="195"/>
      <c r="G191" s="191">
        <f t="shared" si="2"/>
        <v>996.51000000000124</v>
      </c>
    </row>
    <row r="192" spans="1:7" ht="15.75" x14ac:dyDescent="0.25">
      <c r="A192" s="194">
        <v>43902</v>
      </c>
      <c r="B192" s="194">
        <v>43902</v>
      </c>
      <c r="C192" s="195" t="s">
        <v>551</v>
      </c>
      <c r="D192" s="195" t="s">
        <v>123</v>
      </c>
      <c r="E192" s="195">
        <v>2.6</v>
      </c>
      <c r="F192" s="195"/>
      <c r="G192" s="191">
        <f t="shared" si="2"/>
        <v>993.91000000000122</v>
      </c>
    </row>
    <row r="193" spans="1:7" ht="15.75" x14ac:dyDescent="0.25">
      <c r="A193" s="194">
        <v>43893</v>
      </c>
      <c r="B193" s="194">
        <v>43893</v>
      </c>
      <c r="C193" s="195" t="s">
        <v>551</v>
      </c>
      <c r="D193" s="195" t="s">
        <v>2119</v>
      </c>
      <c r="E193" s="195">
        <v>7.3</v>
      </c>
      <c r="F193" s="195"/>
      <c r="G193" s="191">
        <f t="shared" si="2"/>
        <v>986.61000000000126</v>
      </c>
    </row>
    <row r="194" spans="1:7" ht="15.75" x14ac:dyDescent="0.25">
      <c r="A194" s="194">
        <v>43893</v>
      </c>
      <c r="B194" s="194">
        <v>43893</v>
      </c>
      <c r="C194" s="195" t="s">
        <v>2139</v>
      </c>
      <c r="D194" s="195" t="s">
        <v>2140</v>
      </c>
      <c r="E194" s="195">
        <v>3.65</v>
      </c>
      <c r="F194" s="195"/>
      <c r="G194" s="191">
        <f t="shared" si="2"/>
        <v>982.96000000000129</v>
      </c>
    </row>
    <row r="195" spans="1:7" ht="15.75" x14ac:dyDescent="0.25">
      <c r="A195" s="194">
        <v>43907</v>
      </c>
      <c r="B195" s="194">
        <v>43907</v>
      </c>
      <c r="C195" s="195" t="s">
        <v>2141</v>
      </c>
      <c r="D195" s="195" t="s">
        <v>2142</v>
      </c>
      <c r="E195" s="195">
        <v>2.35</v>
      </c>
      <c r="F195" s="195"/>
      <c r="G195" s="191">
        <f t="shared" si="2"/>
        <v>980.61000000000126</v>
      </c>
    </row>
    <row r="196" spans="1:7" ht="15.75" x14ac:dyDescent="0.25">
      <c r="A196" s="194">
        <v>43901</v>
      </c>
      <c r="B196" s="194">
        <v>43901</v>
      </c>
      <c r="C196" s="195" t="s">
        <v>551</v>
      </c>
      <c r="D196" s="195" t="s">
        <v>2100</v>
      </c>
      <c r="E196" s="195">
        <v>13.65</v>
      </c>
      <c r="F196" s="195"/>
      <c r="G196" s="191">
        <f t="shared" si="2"/>
        <v>966.96000000000129</v>
      </c>
    </row>
    <row r="197" spans="1:7" ht="15.75" x14ac:dyDescent="0.25">
      <c r="A197" s="194">
        <v>43900</v>
      </c>
      <c r="B197" s="194">
        <v>43900</v>
      </c>
      <c r="C197" s="195" t="s">
        <v>551</v>
      </c>
      <c r="D197" s="195" t="s">
        <v>2143</v>
      </c>
      <c r="E197" s="195">
        <v>12.2</v>
      </c>
      <c r="F197" s="195"/>
      <c r="G197" s="191">
        <f t="shared" si="2"/>
        <v>954.76000000000124</v>
      </c>
    </row>
    <row r="198" spans="1:7" ht="15.75" x14ac:dyDescent="0.25">
      <c r="A198" s="194">
        <v>43903</v>
      </c>
      <c r="B198" s="194">
        <v>43903</v>
      </c>
      <c r="C198" s="195" t="s">
        <v>551</v>
      </c>
      <c r="D198" s="195" t="s">
        <v>2144</v>
      </c>
      <c r="E198" s="195">
        <v>5.25</v>
      </c>
      <c r="F198" s="195"/>
      <c r="G198" s="191">
        <f t="shared" si="2"/>
        <v>949.51000000000124</v>
      </c>
    </row>
    <row r="199" spans="1:7" ht="15.75" x14ac:dyDescent="0.25">
      <c r="A199" s="194">
        <v>43906</v>
      </c>
      <c r="B199" s="194">
        <v>43906</v>
      </c>
      <c r="C199" s="195" t="s">
        <v>551</v>
      </c>
      <c r="D199" s="195" t="s">
        <v>1038</v>
      </c>
      <c r="E199" s="195">
        <v>8.5500000000000007</v>
      </c>
      <c r="F199" s="195"/>
      <c r="G199" s="191">
        <f t="shared" ref="G199" si="3">G198-E199</f>
        <v>940.96000000000129</v>
      </c>
    </row>
    <row r="200" spans="1:7" ht="15.75" x14ac:dyDescent="0.25">
      <c r="A200" s="194">
        <v>43902</v>
      </c>
      <c r="B200" s="194">
        <v>43902</v>
      </c>
      <c r="C200" s="195" t="s">
        <v>551</v>
      </c>
      <c r="D200" s="195" t="s">
        <v>7</v>
      </c>
      <c r="E200" s="195">
        <v>12.5</v>
      </c>
      <c r="F200" s="195"/>
      <c r="G200" s="191">
        <f t="shared" si="2"/>
        <v>928.46000000000129</v>
      </c>
    </row>
    <row r="201" spans="1:7" ht="15.75" x14ac:dyDescent="0.25">
      <c r="A201" s="194">
        <v>43906</v>
      </c>
      <c r="B201" s="194">
        <v>43906</v>
      </c>
      <c r="C201" s="195" t="s">
        <v>87</v>
      </c>
      <c r="D201" s="195" t="s">
        <v>1721</v>
      </c>
      <c r="E201" s="195">
        <v>1.35</v>
      </c>
      <c r="F201" s="195"/>
      <c r="G201" s="191">
        <f t="shared" ref="G201:G235" si="4">G200-E201</f>
        <v>927.11000000000126</v>
      </c>
    </row>
    <row r="202" spans="1:7" ht="15.75" x14ac:dyDescent="0.25">
      <c r="A202" s="194">
        <v>43902</v>
      </c>
      <c r="B202" s="194">
        <v>43902</v>
      </c>
      <c r="C202" s="195" t="s">
        <v>498</v>
      </c>
      <c r="D202" s="195" t="s">
        <v>2102</v>
      </c>
      <c r="E202" s="195">
        <v>7.1</v>
      </c>
      <c r="F202" s="195"/>
      <c r="G202" s="191">
        <f t="shared" si="4"/>
        <v>920.01000000000124</v>
      </c>
    </row>
    <row r="203" spans="1:7" ht="15.75" x14ac:dyDescent="0.25">
      <c r="A203" s="194">
        <v>43902</v>
      </c>
      <c r="B203" s="194">
        <v>43902</v>
      </c>
      <c r="C203" s="195" t="s">
        <v>498</v>
      </c>
      <c r="D203" s="195" t="s">
        <v>2145</v>
      </c>
      <c r="E203" s="195">
        <v>5.85</v>
      </c>
      <c r="F203" s="195"/>
      <c r="G203" s="191">
        <f t="shared" si="4"/>
        <v>914.16000000000122</v>
      </c>
    </row>
    <row r="204" spans="1:7" ht="15.75" x14ac:dyDescent="0.25">
      <c r="A204" s="194">
        <v>43913</v>
      </c>
      <c r="B204" s="194">
        <v>43913</v>
      </c>
      <c r="C204" s="195" t="s">
        <v>2146</v>
      </c>
      <c r="D204" s="195" t="s">
        <v>2147</v>
      </c>
      <c r="E204" s="195">
        <v>64.150000000000006</v>
      </c>
      <c r="F204" s="195"/>
      <c r="G204" s="191">
        <f t="shared" si="4"/>
        <v>850.01000000000124</v>
      </c>
    </row>
    <row r="205" spans="1:7" ht="15.75" x14ac:dyDescent="0.25">
      <c r="A205" s="194">
        <v>43914</v>
      </c>
      <c r="B205" s="194">
        <v>43914</v>
      </c>
      <c r="C205" s="195" t="s">
        <v>87</v>
      </c>
      <c r="D205" s="195" t="s">
        <v>2148</v>
      </c>
      <c r="E205" s="195">
        <v>2.9</v>
      </c>
      <c r="F205" s="195"/>
      <c r="G205" s="191">
        <f t="shared" si="4"/>
        <v>847.11000000000126</v>
      </c>
    </row>
    <row r="206" spans="1:7" ht="15.75" x14ac:dyDescent="0.25">
      <c r="A206" s="194">
        <v>43920</v>
      </c>
      <c r="B206" s="194">
        <v>43920</v>
      </c>
      <c r="C206" s="195" t="s">
        <v>122</v>
      </c>
      <c r="D206" s="195" t="s">
        <v>2149</v>
      </c>
      <c r="E206" s="195">
        <v>3.8</v>
      </c>
      <c r="F206" s="195"/>
      <c r="G206" s="191">
        <f t="shared" si="4"/>
        <v>843.31000000000131</v>
      </c>
    </row>
    <row r="207" spans="1:7" ht="15.75" x14ac:dyDescent="0.25">
      <c r="A207" s="194">
        <v>43920</v>
      </c>
      <c r="B207" s="194">
        <v>43920</v>
      </c>
      <c r="C207" s="195" t="s">
        <v>232</v>
      </c>
      <c r="D207" s="195" t="s">
        <v>2150</v>
      </c>
      <c r="E207" s="195">
        <v>1.3</v>
      </c>
      <c r="F207" s="195"/>
      <c r="G207" s="191">
        <f t="shared" si="4"/>
        <v>842.01000000000136</v>
      </c>
    </row>
    <row r="208" spans="1:7" ht="15.75" x14ac:dyDescent="0.25">
      <c r="A208" s="194">
        <v>43888</v>
      </c>
      <c r="B208" s="194">
        <v>43888</v>
      </c>
      <c r="C208" s="195" t="s">
        <v>2151</v>
      </c>
      <c r="D208" s="195" t="s">
        <v>2152</v>
      </c>
      <c r="E208" s="195">
        <v>15.12</v>
      </c>
      <c r="F208" s="195"/>
      <c r="G208" s="191">
        <f t="shared" si="4"/>
        <v>826.89000000000135</v>
      </c>
    </row>
    <row r="209" spans="1:7" ht="15.75" x14ac:dyDescent="0.25">
      <c r="A209" s="194">
        <v>43893</v>
      </c>
      <c r="B209" s="194">
        <v>43893</v>
      </c>
      <c r="C209" s="195" t="s">
        <v>80</v>
      </c>
      <c r="D209" s="195" t="s">
        <v>2152</v>
      </c>
      <c r="E209" s="195">
        <v>2.2999999999999998</v>
      </c>
      <c r="F209" s="195"/>
      <c r="G209" s="191">
        <f t="shared" si="4"/>
        <v>824.5900000000014</v>
      </c>
    </row>
    <row r="210" spans="1:7" ht="15.75" x14ac:dyDescent="0.25">
      <c r="A210" s="194">
        <v>43888</v>
      </c>
      <c r="B210" s="194">
        <v>43888</v>
      </c>
      <c r="C210" s="195" t="s">
        <v>2153</v>
      </c>
      <c r="D210" s="195" t="s">
        <v>2152</v>
      </c>
      <c r="E210" s="195">
        <v>2</v>
      </c>
      <c r="F210" s="195"/>
      <c r="G210" s="191">
        <f t="shared" si="4"/>
        <v>822.5900000000014</v>
      </c>
    </row>
    <row r="211" spans="1:7" ht="15.75" x14ac:dyDescent="0.25">
      <c r="A211" s="194">
        <v>43885</v>
      </c>
      <c r="B211" s="194">
        <v>43885</v>
      </c>
      <c r="C211" s="195" t="s">
        <v>2154</v>
      </c>
      <c r="D211" s="195" t="s">
        <v>2152</v>
      </c>
      <c r="E211" s="195">
        <v>8.9499999999999993</v>
      </c>
      <c r="F211" s="195"/>
      <c r="G211" s="191">
        <f t="shared" si="4"/>
        <v>813.64000000000135</v>
      </c>
    </row>
    <row r="212" spans="1:7" ht="15.75" x14ac:dyDescent="0.25">
      <c r="A212" s="194">
        <v>43880</v>
      </c>
      <c r="B212" s="194">
        <v>43880</v>
      </c>
      <c r="C212" s="195" t="s">
        <v>2155</v>
      </c>
      <c r="D212" s="195" t="s">
        <v>2156</v>
      </c>
      <c r="E212" s="195">
        <v>30</v>
      </c>
      <c r="F212" s="195"/>
      <c r="G212" s="191">
        <f t="shared" si="4"/>
        <v>783.64000000000135</v>
      </c>
    </row>
    <row r="213" spans="1:7" ht="15.75" x14ac:dyDescent="0.25">
      <c r="A213" s="194">
        <v>43896</v>
      </c>
      <c r="B213" s="194">
        <v>43896</v>
      </c>
      <c r="C213" s="195" t="s">
        <v>2157</v>
      </c>
      <c r="D213" s="195" t="s">
        <v>2158</v>
      </c>
      <c r="E213" s="195">
        <v>8.5</v>
      </c>
      <c r="F213" s="195"/>
      <c r="G213" s="191">
        <f t="shared" si="4"/>
        <v>775.14000000000135</v>
      </c>
    </row>
    <row r="214" spans="1:7" ht="15.75" x14ac:dyDescent="0.25">
      <c r="A214" s="194">
        <v>43896</v>
      </c>
      <c r="B214" s="194">
        <v>43896</v>
      </c>
      <c r="C214" s="195" t="s">
        <v>2157</v>
      </c>
      <c r="D214" s="195" t="s">
        <v>2158</v>
      </c>
      <c r="E214" s="195">
        <v>8.51</v>
      </c>
      <c r="F214" s="195"/>
      <c r="G214" s="191">
        <f t="shared" si="4"/>
        <v>766.63000000000136</v>
      </c>
    </row>
    <row r="215" spans="1:7" ht="15.75" x14ac:dyDescent="0.25">
      <c r="A215" s="194">
        <v>43927</v>
      </c>
      <c r="B215" s="194">
        <v>43927</v>
      </c>
      <c r="C215" s="195" t="s">
        <v>58</v>
      </c>
      <c r="D215" s="195" t="s">
        <v>2159</v>
      </c>
      <c r="E215" s="195">
        <v>3.85</v>
      </c>
      <c r="F215" s="195"/>
      <c r="G215" s="191">
        <f t="shared" si="4"/>
        <v>762.78000000000134</v>
      </c>
    </row>
    <row r="216" spans="1:7" ht="15.75" x14ac:dyDescent="0.25">
      <c r="A216" s="194">
        <v>43929</v>
      </c>
      <c r="B216" s="194">
        <v>43929</v>
      </c>
      <c r="C216" s="195" t="s">
        <v>122</v>
      </c>
      <c r="D216" s="195" t="s">
        <v>2160</v>
      </c>
      <c r="E216" s="195">
        <v>5.6</v>
      </c>
      <c r="F216" s="195"/>
      <c r="G216" s="191">
        <f t="shared" si="4"/>
        <v>757.18000000000131</v>
      </c>
    </row>
    <row r="217" spans="1:7" ht="18" customHeight="1" x14ac:dyDescent="0.25">
      <c r="A217" s="194">
        <v>43930</v>
      </c>
      <c r="B217" s="194">
        <v>43930</v>
      </c>
      <c r="C217" s="195" t="s">
        <v>551</v>
      </c>
      <c r="D217" s="195" t="s">
        <v>2161</v>
      </c>
      <c r="E217" s="195">
        <v>5.3</v>
      </c>
      <c r="F217" s="195"/>
      <c r="G217" s="191">
        <f t="shared" si="4"/>
        <v>751.88000000000136</v>
      </c>
    </row>
    <row r="218" spans="1:7" ht="16.5" customHeight="1" x14ac:dyDescent="0.25">
      <c r="A218" s="194">
        <v>43921</v>
      </c>
      <c r="B218" s="194">
        <v>43921</v>
      </c>
      <c r="C218" s="195" t="s">
        <v>2153</v>
      </c>
      <c r="D218" s="195" t="s">
        <v>2162</v>
      </c>
      <c r="E218" s="195">
        <v>2.95</v>
      </c>
      <c r="F218" s="195"/>
      <c r="G218" s="191">
        <f t="shared" si="4"/>
        <v>748.93000000000131</v>
      </c>
    </row>
    <row r="219" spans="1:7" ht="15.75" x14ac:dyDescent="0.25">
      <c r="A219" s="194">
        <v>43924</v>
      </c>
      <c r="B219" s="194">
        <v>43924</v>
      </c>
      <c r="C219" s="195" t="s">
        <v>312</v>
      </c>
      <c r="D219" s="195" t="s">
        <v>2163</v>
      </c>
      <c r="E219" s="195">
        <v>20</v>
      </c>
      <c r="F219" s="195"/>
      <c r="G219" s="191">
        <f t="shared" si="4"/>
        <v>728.93000000000131</v>
      </c>
    </row>
    <row r="220" spans="1:7" ht="15.75" x14ac:dyDescent="0.25">
      <c r="A220" s="194">
        <v>43924</v>
      </c>
      <c r="B220" s="194">
        <v>43924</v>
      </c>
      <c r="C220" s="195" t="s">
        <v>122</v>
      </c>
      <c r="D220" s="195" t="s">
        <v>2164</v>
      </c>
      <c r="E220" s="195">
        <v>3.9</v>
      </c>
      <c r="F220" s="195"/>
      <c r="G220" s="191">
        <f t="shared" si="4"/>
        <v>725.03000000000134</v>
      </c>
    </row>
    <row r="221" spans="1:7" ht="12.75" customHeight="1" x14ac:dyDescent="0.25">
      <c r="A221" s="194">
        <v>43906</v>
      </c>
      <c r="B221" s="194">
        <v>43906</v>
      </c>
      <c r="C221" s="195" t="s">
        <v>2165</v>
      </c>
      <c r="D221" s="195" t="s">
        <v>2166</v>
      </c>
      <c r="E221" s="195">
        <v>7</v>
      </c>
      <c r="F221" s="195"/>
      <c r="G221" s="191">
        <f t="shared" si="4"/>
        <v>718.03000000000134</v>
      </c>
    </row>
    <row r="222" spans="1:7" ht="14.25" customHeight="1" x14ac:dyDescent="0.25">
      <c r="A222" s="194">
        <v>43935</v>
      </c>
      <c r="B222" s="194">
        <v>43935</v>
      </c>
      <c r="C222" s="195" t="s">
        <v>87</v>
      </c>
      <c r="D222" s="195" t="s">
        <v>2167</v>
      </c>
      <c r="E222" s="195">
        <v>4.7</v>
      </c>
      <c r="F222" s="195"/>
      <c r="G222" s="191">
        <f t="shared" si="4"/>
        <v>713.33000000000129</v>
      </c>
    </row>
    <row r="223" spans="1:7" ht="15.75" x14ac:dyDescent="0.25">
      <c r="A223" s="194">
        <v>43948</v>
      </c>
      <c r="B223" s="194">
        <v>43948</v>
      </c>
      <c r="C223" s="195" t="s">
        <v>2168</v>
      </c>
      <c r="D223" s="195" t="s">
        <v>2169</v>
      </c>
      <c r="E223" s="195">
        <v>81.599999999999994</v>
      </c>
      <c r="F223" s="195"/>
      <c r="G223" s="191">
        <f t="shared" si="4"/>
        <v>631.73000000000127</v>
      </c>
    </row>
    <row r="224" spans="1:7" ht="13.5" customHeight="1" x14ac:dyDescent="0.25">
      <c r="A224" s="194">
        <v>43947</v>
      </c>
      <c r="B224" s="194">
        <v>43947</v>
      </c>
      <c r="C224" s="195" t="s">
        <v>2168</v>
      </c>
      <c r="D224" s="195" t="s">
        <v>2169</v>
      </c>
      <c r="E224" s="195">
        <v>56.25</v>
      </c>
      <c r="F224" s="195"/>
      <c r="G224" s="191">
        <f t="shared" si="4"/>
        <v>575.48000000000127</v>
      </c>
    </row>
    <row r="225" spans="1:10" ht="14.25" customHeight="1" x14ac:dyDescent="0.25">
      <c r="A225" s="194">
        <v>43953</v>
      </c>
      <c r="B225" s="194">
        <v>43953</v>
      </c>
      <c r="C225" s="195" t="s">
        <v>2168</v>
      </c>
      <c r="D225" s="195" t="s">
        <v>2169</v>
      </c>
      <c r="E225" s="195">
        <v>90</v>
      </c>
      <c r="F225" s="195"/>
      <c r="G225" s="191">
        <f t="shared" si="4"/>
        <v>485.48000000000127</v>
      </c>
      <c r="J225" s="214"/>
    </row>
    <row r="226" spans="1:10" ht="15.75" x14ac:dyDescent="0.25">
      <c r="A226" s="194">
        <v>43943</v>
      </c>
      <c r="B226" s="194">
        <v>43943</v>
      </c>
      <c r="C226" s="195" t="s">
        <v>551</v>
      </c>
      <c r="D226" s="195" t="s">
        <v>803</v>
      </c>
      <c r="E226" s="195">
        <v>4</v>
      </c>
      <c r="F226" s="195"/>
      <c r="G226" s="191">
        <f t="shared" si="4"/>
        <v>481.48000000000127</v>
      </c>
    </row>
    <row r="227" spans="1:10" ht="12.75" customHeight="1" x14ac:dyDescent="0.25">
      <c r="A227" s="194">
        <v>43947</v>
      </c>
      <c r="B227" s="194">
        <v>43947</v>
      </c>
      <c r="C227" s="195" t="s">
        <v>2170</v>
      </c>
      <c r="D227" s="195" t="s">
        <v>2171</v>
      </c>
      <c r="E227" s="195">
        <v>2.9</v>
      </c>
      <c r="F227" s="195"/>
      <c r="G227" s="191">
        <f t="shared" si="4"/>
        <v>478.58000000000129</v>
      </c>
    </row>
    <row r="228" spans="1:10" ht="14.25" customHeight="1" x14ac:dyDescent="0.25">
      <c r="A228" s="194">
        <v>43938</v>
      </c>
      <c r="B228" s="194">
        <v>43938</v>
      </c>
      <c r="C228" s="195" t="s">
        <v>72</v>
      </c>
      <c r="D228" s="195" t="s">
        <v>2172</v>
      </c>
      <c r="E228" s="195">
        <v>5.8</v>
      </c>
      <c r="F228" s="195"/>
      <c r="G228" s="191">
        <f t="shared" si="4"/>
        <v>472.78000000000128</v>
      </c>
    </row>
    <row r="229" spans="1:10" ht="14.25" customHeight="1" x14ac:dyDescent="0.25">
      <c r="A229" s="194">
        <v>43893</v>
      </c>
      <c r="B229" s="194">
        <v>43893</v>
      </c>
      <c r="C229" s="195" t="s">
        <v>2122</v>
      </c>
      <c r="D229" s="195" t="s">
        <v>2173</v>
      </c>
      <c r="E229" s="195">
        <v>4.4000000000000004</v>
      </c>
      <c r="F229" s="195"/>
      <c r="G229" s="191">
        <f t="shared" si="4"/>
        <v>468.3800000000013</v>
      </c>
    </row>
    <row r="230" spans="1:10" ht="14.25" customHeight="1" x14ac:dyDescent="0.25">
      <c r="A230" s="194">
        <v>43954</v>
      </c>
      <c r="B230" s="194">
        <v>43954</v>
      </c>
      <c r="C230" s="195" t="s">
        <v>2174</v>
      </c>
      <c r="D230" s="195" t="s">
        <v>2175</v>
      </c>
      <c r="E230" s="195">
        <v>20</v>
      </c>
      <c r="F230" s="195"/>
      <c r="G230" s="191">
        <f t="shared" si="4"/>
        <v>448.3800000000013</v>
      </c>
    </row>
    <row r="231" spans="1:10" ht="14.25" customHeight="1" x14ac:dyDescent="0.25">
      <c r="A231" s="194">
        <v>43963</v>
      </c>
      <c r="B231" s="194">
        <v>43963</v>
      </c>
      <c r="C231" s="195" t="s">
        <v>122</v>
      </c>
      <c r="D231" s="195" t="s">
        <v>2177</v>
      </c>
      <c r="E231" s="195">
        <v>2.15</v>
      </c>
      <c r="F231" s="195"/>
      <c r="G231" s="191">
        <f t="shared" si="4"/>
        <v>446.23000000000133</v>
      </c>
    </row>
    <row r="232" spans="1:10" ht="14.25" customHeight="1" x14ac:dyDescent="0.25">
      <c r="A232" s="194">
        <v>43957</v>
      </c>
      <c r="B232" s="194">
        <v>43957</v>
      </c>
      <c r="C232" s="195" t="s">
        <v>87</v>
      </c>
      <c r="D232" s="195" t="s">
        <v>2178</v>
      </c>
      <c r="E232" s="195">
        <v>2.0499999999999998</v>
      </c>
      <c r="F232" s="195"/>
      <c r="G232" s="191">
        <f t="shared" si="4"/>
        <v>444.18000000000131</v>
      </c>
    </row>
    <row r="233" spans="1:10" ht="14.25" customHeight="1" x14ac:dyDescent="0.25">
      <c r="A233" s="194">
        <v>43962</v>
      </c>
      <c r="B233" s="194">
        <v>43962</v>
      </c>
      <c r="C233" s="195" t="s">
        <v>2139</v>
      </c>
      <c r="D233" s="195" t="s">
        <v>1451</v>
      </c>
      <c r="E233" s="195">
        <v>10.85</v>
      </c>
      <c r="F233" s="195"/>
      <c r="G233" s="191">
        <f t="shared" si="4"/>
        <v>433.33000000000129</v>
      </c>
    </row>
    <row r="234" spans="1:10" ht="14.25" customHeight="1" x14ac:dyDescent="0.25">
      <c r="A234" s="194">
        <v>43939</v>
      </c>
      <c r="B234" s="194">
        <v>44092</v>
      </c>
      <c r="C234" s="195" t="s">
        <v>2146</v>
      </c>
      <c r="D234" s="195" t="s">
        <v>2169</v>
      </c>
      <c r="E234" s="195">
        <v>96.25</v>
      </c>
      <c r="F234" s="195"/>
      <c r="G234" s="191">
        <f t="shared" si="4"/>
        <v>337.08000000000129</v>
      </c>
    </row>
    <row r="235" spans="1:10" ht="14.25" customHeight="1" thickBot="1" x14ac:dyDescent="0.3">
      <c r="A235" s="207">
        <v>43940</v>
      </c>
      <c r="B235" s="207">
        <v>43940</v>
      </c>
      <c r="C235" s="202" t="s">
        <v>2146</v>
      </c>
      <c r="D235" s="202" t="s">
        <v>2169</v>
      </c>
      <c r="E235" s="202">
        <v>2.65</v>
      </c>
      <c r="F235" s="202"/>
      <c r="G235" s="191">
        <f t="shared" si="4"/>
        <v>334.43000000000131</v>
      </c>
    </row>
    <row r="236" spans="1:10" ht="16.5" thickBot="1" x14ac:dyDescent="0.3">
      <c r="A236" s="209"/>
      <c r="B236" s="210"/>
      <c r="C236" s="254" t="s">
        <v>2179</v>
      </c>
      <c r="D236" s="255"/>
      <c r="E236" s="211">
        <f>SUM(E5:E235)</f>
        <v>2375</v>
      </c>
      <c r="F236" s="212"/>
      <c r="G236" s="213"/>
    </row>
  </sheetData>
  <mergeCells count="2">
    <mergeCell ref="B1:C1"/>
    <mergeCell ref="C236:D23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6"/>
  <sheetViews>
    <sheetView topLeftCell="A43" workbookViewId="0">
      <selection activeCell="D43" sqref="D1:D1048576"/>
    </sheetView>
  </sheetViews>
  <sheetFormatPr baseColWidth="10" defaultRowHeight="14.25" x14ac:dyDescent="0.2"/>
  <cols>
    <col min="3" max="3" width="24.5" customWidth="1"/>
    <col min="4" max="4" width="39.125" customWidth="1"/>
    <col min="5" max="5" width="7.25" customWidth="1"/>
    <col min="6" max="6" width="7.125" customWidth="1"/>
    <col min="7" max="7" width="9.375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24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53"/>
      <c r="B4" s="53"/>
      <c r="C4" s="53"/>
      <c r="D4" s="53"/>
      <c r="E4" s="43"/>
      <c r="F4" s="42"/>
      <c r="G4" s="43">
        <f>'LIQUIDACIÓ 3'!G235</f>
        <v>334.43000000000131</v>
      </c>
    </row>
    <row r="5" spans="1:7" ht="15" x14ac:dyDescent="0.25">
      <c r="A5" s="57"/>
      <c r="B5" s="57"/>
      <c r="C5" s="58"/>
      <c r="D5" s="58"/>
      <c r="E5" s="58"/>
      <c r="F5" s="216">
        <v>1000</v>
      </c>
      <c r="G5" s="63">
        <f>G4+F5</f>
        <v>1334.4300000000012</v>
      </c>
    </row>
    <row r="6" spans="1:7" ht="15" x14ac:dyDescent="0.25">
      <c r="A6" s="57">
        <v>43966</v>
      </c>
      <c r="B6" s="57">
        <v>43966</v>
      </c>
      <c r="C6" s="58" t="s">
        <v>2181</v>
      </c>
      <c r="D6" s="58" t="s">
        <v>2182</v>
      </c>
      <c r="E6" s="58">
        <v>2.15</v>
      </c>
      <c r="F6" s="58"/>
      <c r="G6" s="63">
        <f>G5-E6</f>
        <v>1332.2800000000011</v>
      </c>
    </row>
    <row r="7" spans="1:7" ht="15" x14ac:dyDescent="0.25">
      <c r="A7" s="57">
        <v>43879</v>
      </c>
      <c r="B7" s="57">
        <v>43969</v>
      </c>
      <c r="C7" s="58" t="s">
        <v>2183</v>
      </c>
      <c r="D7" s="58" t="s">
        <v>2184</v>
      </c>
      <c r="E7" s="58">
        <v>6.5</v>
      </c>
      <c r="F7" s="58"/>
      <c r="G7" s="63">
        <f t="shared" ref="G7:G65" si="0">G6-E7</f>
        <v>1325.7800000000011</v>
      </c>
    </row>
    <row r="8" spans="1:7" ht="15" x14ac:dyDescent="0.25">
      <c r="A8" s="57">
        <v>43976</v>
      </c>
      <c r="B8" s="57">
        <v>43976</v>
      </c>
      <c r="C8" s="58" t="s">
        <v>80</v>
      </c>
      <c r="D8" s="58" t="s">
        <v>2185</v>
      </c>
      <c r="E8" s="58">
        <v>10</v>
      </c>
      <c r="F8" s="58"/>
      <c r="G8" s="63">
        <f t="shared" si="0"/>
        <v>1315.7800000000011</v>
      </c>
    </row>
    <row r="9" spans="1:7" ht="15" x14ac:dyDescent="0.25">
      <c r="A9" s="57">
        <v>43977</v>
      </c>
      <c r="B9" s="57">
        <v>43977</v>
      </c>
      <c r="C9" s="58" t="s">
        <v>1019</v>
      </c>
      <c r="D9" s="58" t="s">
        <v>2186</v>
      </c>
      <c r="E9" s="58">
        <v>3.3</v>
      </c>
      <c r="F9" s="58"/>
      <c r="G9" s="63">
        <f t="shared" si="0"/>
        <v>1312.4800000000012</v>
      </c>
    </row>
    <row r="10" spans="1:7" ht="15" x14ac:dyDescent="0.25">
      <c r="A10" s="57">
        <v>43970</v>
      </c>
      <c r="B10" s="57">
        <v>43970</v>
      </c>
      <c r="C10" s="58" t="s">
        <v>130</v>
      </c>
      <c r="D10" s="58" t="s">
        <v>2188</v>
      </c>
      <c r="E10" s="58">
        <v>3.05</v>
      </c>
      <c r="F10" s="58"/>
      <c r="G10" s="63">
        <f t="shared" si="0"/>
        <v>1309.4300000000012</v>
      </c>
    </row>
    <row r="11" spans="1:7" ht="15" x14ac:dyDescent="0.25">
      <c r="A11" s="57">
        <v>43969</v>
      </c>
      <c r="B11" s="57">
        <v>43969</v>
      </c>
      <c r="C11" s="58" t="s">
        <v>130</v>
      </c>
      <c r="D11" s="58" t="s">
        <v>2187</v>
      </c>
      <c r="E11" s="58">
        <v>3.7</v>
      </c>
      <c r="F11" s="58"/>
      <c r="G11" s="63">
        <f t="shared" si="0"/>
        <v>1305.7300000000012</v>
      </c>
    </row>
    <row r="12" spans="1:7" ht="15" x14ac:dyDescent="0.25">
      <c r="A12" s="57">
        <v>43969</v>
      </c>
      <c r="B12" s="57">
        <v>43969</v>
      </c>
      <c r="C12" s="58" t="s">
        <v>130</v>
      </c>
      <c r="D12" s="58" t="s">
        <v>2189</v>
      </c>
      <c r="E12" s="58">
        <v>2.95</v>
      </c>
      <c r="F12" s="58"/>
      <c r="G12" s="63">
        <f t="shared" si="0"/>
        <v>1302.7800000000011</v>
      </c>
    </row>
    <row r="13" spans="1:7" ht="15" x14ac:dyDescent="0.25">
      <c r="A13" s="57">
        <v>43957</v>
      </c>
      <c r="B13" s="57">
        <v>43957</v>
      </c>
      <c r="C13" s="58" t="s">
        <v>130</v>
      </c>
      <c r="D13" s="58" t="s">
        <v>1294</v>
      </c>
      <c r="E13" s="58">
        <v>14.1</v>
      </c>
      <c r="F13" s="58"/>
      <c r="G13" s="63">
        <f t="shared" si="0"/>
        <v>1288.6800000000012</v>
      </c>
    </row>
    <row r="14" spans="1:7" ht="15" x14ac:dyDescent="0.25">
      <c r="A14" s="57">
        <v>43956</v>
      </c>
      <c r="B14" s="57">
        <v>43956</v>
      </c>
      <c r="C14" s="58" t="s">
        <v>130</v>
      </c>
      <c r="D14" s="58" t="s">
        <v>1294</v>
      </c>
      <c r="E14" s="58">
        <v>3.7</v>
      </c>
      <c r="F14" s="58"/>
      <c r="G14" s="63">
        <f t="shared" si="0"/>
        <v>1284.9800000000012</v>
      </c>
    </row>
    <row r="15" spans="1:7" ht="15" x14ac:dyDescent="0.25">
      <c r="A15" s="57">
        <v>43963</v>
      </c>
      <c r="B15" s="57">
        <v>43963</v>
      </c>
      <c r="C15" s="58" t="s">
        <v>2181</v>
      </c>
      <c r="D15" s="58" t="s">
        <v>857</v>
      </c>
      <c r="E15" s="58">
        <v>8.85</v>
      </c>
      <c r="F15" s="58"/>
      <c r="G15" s="63">
        <f t="shared" si="0"/>
        <v>1276.1300000000012</v>
      </c>
    </row>
    <row r="16" spans="1:7" ht="15" x14ac:dyDescent="0.25">
      <c r="A16" s="57">
        <v>43969</v>
      </c>
      <c r="B16" s="57">
        <v>43969</v>
      </c>
      <c r="C16" s="58" t="s">
        <v>1375</v>
      </c>
      <c r="D16" s="58" t="s">
        <v>2190</v>
      </c>
      <c r="E16" s="58">
        <v>4.75</v>
      </c>
      <c r="F16" s="58"/>
      <c r="G16" s="63">
        <f t="shared" si="0"/>
        <v>1271.3800000000012</v>
      </c>
    </row>
    <row r="17" spans="1:7" ht="15" x14ac:dyDescent="0.25">
      <c r="A17" s="57">
        <v>43972</v>
      </c>
      <c r="B17" s="57">
        <v>43972</v>
      </c>
      <c r="C17" s="58" t="s">
        <v>72</v>
      </c>
      <c r="D17" s="58" t="s">
        <v>2191</v>
      </c>
      <c r="E17" s="58">
        <v>3.5</v>
      </c>
      <c r="F17" s="58"/>
      <c r="G17" s="63">
        <f t="shared" si="0"/>
        <v>1267.8800000000012</v>
      </c>
    </row>
    <row r="18" spans="1:7" ht="15" x14ac:dyDescent="0.25">
      <c r="A18" s="57">
        <v>43974</v>
      </c>
      <c r="B18" s="57">
        <v>43974</v>
      </c>
      <c r="C18" s="58" t="s">
        <v>1454</v>
      </c>
      <c r="D18" s="58" t="s">
        <v>2192</v>
      </c>
      <c r="E18" s="58">
        <v>4.1500000000000004</v>
      </c>
      <c r="F18" s="58"/>
      <c r="G18" s="63">
        <f t="shared" si="0"/>
        <v>1263.7300000000012</v>
      </c>
    </row>
    <row r="19" spans="1:7" ht="15" x14ac:dyDescent="0.25">
      <c r="A19" s="57">
        <v>43978</v>
      </c>
      <c r="B19" s="57">
        <v>43978</v>
      </c>
      <c r="C19" s="58" t="s">
        <v>130</v>
      </c>
      <c r="D19" s="58" t="s">
        <v>2193</v>
      </c>
      <c r="E19" s="58">
        <v>7.85</v>
      </c>
      <c r="F19" s="58"/>
      <c r="G19" s="63">
        <f t="shared" si="0"/>
        <v>1255.8800000000012</v>
      </c>
    </row>
    <row r="20" spans="1:7" ht="15" x14ac:dyDescent="0.25">
      <c r="A20" s="57">
        <v>43973</v>
      </c>
      <c r="B20" s="57">
        <v>43973</v>
      </c>
      <c r="C20" s="58" t="s">
        <v>265</v>
      </c>
      <c r="D20" s="58" t="s">
        <v>2194</v>
      </c>
      <c r="E20" s="58">
        <v>10</v>
      </c>
      <c r="F20" s="58"/>
      <c r="G20" s="63">
        <f t="shared" si="0"/>
        <v>1245.8800000000012</v>
      </c>
    </row>
    <row r="21" spans="1:7" ht="15" x14ac:dyDescent="0.25">
      <c r="A21" s="57">
        <v>43966</v>
      </c>
      <c r="B21" s="57">
        <v>43966</v>
      </c>
      <c r="C21" s="58" t="s">
        <v>49</v>
      </c>
      <c r="D21" s="58" t="s">
        <v>2195</v>
      </c>
      <c r="E21" s="58">
        <v>1</v>
      </c>
      <c r="F21" s="58"/>
      <c r="G21" s="63">
        <f t="shared" si="0"/>
        <v>1244.8800000000012</v>
      </c>
    </row>
    <row r="22" spans="1:7" ht="15" x14ac:dyDescent="0.25">
      <c r="A22" s="57">
        <v>43972</v>
      </c>
      <c r="B22" s="57">
        <v>43972</v>
      </c>
      <c r="C22" s="58" t="s">
        <v>87</v>
      </c>
      <c r="D22" s="58" t="s">
        <v>2196</v>
      </c>
      <c r="E22" s="58">
        <v>11.35</v>
      </c>
      <c r="F22" s="58"/>
      <c r="G22" s="63">
        <f t="shared" si="0"/>
        <v>1233.5300000000013</v>
      </c>
    </row>
    <row r="23" spans="1:7" ht="15" x14ac:dyDescent="0.25">
      <c r="A23" s="57">
        <v>43970</v>
      </c>
      <c r="B23" s="57">
        <v>43970</v>
      </c>
      <c r="C23" s="58" t="s">
        <v>80</v>
      </c>
      <c r="D23" s="58" t="s">
        <v>2197</v>
      </c>
      <c r="E23" s="58">
        <v>3.1</v>
      </c>
      <c r="F23" s="58"/>
      <c r="G23" s="63">
        <f t="shared" si="0"/>
        <v>1230.4300000000014</v>
      </c>
    </row>
    <row r="24" spans="1:7" ht="15" x14ac:dyDescent="0.25">
      <c r="A24" s="57">
        <v>43976</v>
      </c>
      <c r="B24" s="57">
        <v>43976</v>
      </c>
      <c r="C24" s="58" t="s">
        <v>49</v>
      </c>
      <c r="D24" s="58" t="s">
        <v>2198</v>
      </c>
      <c r="E24" s="58">
        <v>4.55</v>
      </c>
      <c r="F24" s="58"/>
      <c r="G24" s="63">
        <f t="shared" si="0"/>
        <v>1225.8800000000015</v>
      </c>
    </row>
    <row r="25" spans="1:7" ht="15" x14ac:dyDescent="0.25">
      <c r="A25" s="57">
        <v>43973</v>
      </c>
      <c r="B25" s="57">
        <v>43973</v>
      </c>
      <c r="C25" s="58" t="s">
        <v>87</v>
      </c>
      <c r="D25" s="58" t="s">
        <v>2199</v>
      </c>
      <c r="E25" s="58">
        <v>1.35</v>
      </c>
      <c r="F25" s="58"/>
      <c r="G25" s="63">
        <f t="shared" si="0"/>
        <v>1224.5300000000016</v>
      </c>
    </row>
    <row r="26" spans="1:7" ht="15" x14ac:dyDescent="0.25">
      <c r="A26" s="57">
        <v>43972</v>
      </c>
      <c r="B26" s="57">
        <v>43972</v>
      </c>
      <c r="C26" s="58" t="s">
        <v>2181</v>
      </c>
      <c r="D26" s="58" t="s">
        <v>2200</v>
      </c>
      <c r="E26" s="58">
        <v>7.75</v>
      </c>
      <c r="F26" s="58"/>
      <c r="G26" s="63">
        <f t="shared" si="0"/>
        <v>1216.7800000000016</v>
      </c>
    </row>
    <row r="27" spans="1:7" ht="15" x14ac:dyDescent="0.25">
      <c r="A27" s="57">
        <v>43976</v>
      </c>
      <c r="B27" s="57">
        <v>43976</v>
      </c>
      <c r="C27" s="58" t="s">
        <v>130</v>
      </c>
      <c r="D27" s="58" t="s">
        <v>41</v>
      </c>
      <c r="E27" s="58">
        <v>4.25</v>
      </c>
      <c r="F27" s="58"/>
      <c r="G27" s="63">
        <f t="shared" si="0"/>
        <v>1212.5300000000016</v>
      </c>
    </row>
    <row r="28" spans="1:7" ht="15" x14ac:dyDescent="0.25">
      <c r="A28" s="57">
        <v>43980</v>
      </c>
      <c r="B28" s="57">
        <v>43980</v>
      </c>
      <c r="C28" s="58" t="s">
        <v>130</v>
      </c>
      <c r="D28" s="58" t="s">
        <v>41</v>
      </c>
      <c r="E28" s="58">
        <v>2.25</v>
      </c>
      <c r="F28" s="58"/>
      <c r="G28" s="63">
        <f t="shared" si="0"/>
        <v>1210.2800000000016</v>
      </c>
    </row>
    <row r="29" spans="1:7" ht="15" x14ac:dyDescent="0.25">
      <c r="A29" s="57">
        <v>43965</v>
      </c>
      <c r="B29" s="57">
        <v>43965</v>
      </c>
      <c r="C29" s="58" t="s">
        <v>83</v>
      </c>
      <c r="D29" s="58" t="s">
        <v>2201</v>
      </c>
      <c r="E29" s="58">
        <v>23.35</v>
      </c>
      <c r="F29" s="58"/>
      <c r="G29" s="63">
        <f t="shared" si="0"/>
        <v>1186.9300000000017</v>
      </c>
    </row>
    <row r="30" spans="1:7" ht="15" x14ac:dyDescent="0.25">
      <c r="A30" s="57">
        <v>43978</v>
      </c>
      <c r="B30" s="57">
        <v>43978</v>
      </c>
      <c r="C30" s="58" t="s">
        <v>107</v>
      </c>
      <c r="D30" s="58" t="s">
        <v>2202</v>
      </c>
      <c r="E30" s="58">
        <v>1</v>
      </c>
      <c r="F30" s="58"/>
      <c r="G30" s="63">
        <f t="shared" si="0"/>
        <v>1185.9300000000017</v>
      </c>
    </row>
    <row r="31" spans="1:7" ht="15" x14ac:dyDescent="0.25">
      <c r="A31" s="57">
        <v>43978</v>
      </c>
      <c r="B31" s="57">
        <v>43978</v>
      </c>
      <c r="C31" s="58" t="s">
        <v>107</v>
      </c>
      <c r="D31" s="58" t="s">
        <v>2202</v>
      </c>
      <c r="E31" s="58">
        <v>1.2</v>
      </c>
      <c r="F31" s="58"/>
      <c r="G31" s="63">
        <f t="shared" si="0"/>
        <v>1184.7300000000016</v>
      </c>
    </row>
    <row r="32" spans="1:7" ht="15" x14ac:dyDescent="0.25">
      <c r="A32" s="57">
        <v>43978</v>
      </c>
      <c r="B32" s="57">
        <v>43978</v>
      </c>
      <c r="C32" s="58" t="s">
        <v>130</v>
      </c>
      <c r="D32" s="58" t="s">
        <v>2203</v>
      </c>
      <c r="E32" s="58">
        <v>4</v>
      </c>
      <c r="F32" s="58"/>
      <c r="G32" s="63">
        <f t="shared" si="0"/>
        <v>1180.7300000000016</v>
      </c>
    </row>
    <row r="33" spans="1:7" ht="15" x14ac:dyDescent="0.25">
      <c r="A33" s="57">
        <v>43972</v>
      </c>
      <c r="B33" s="57">
        <v>43972</v>
      </c>
      <c r="C33" s="58" t="s">
        <v>130</v>
      </c>
      <c r="D33" s="58" t="s">
        <v>2204</v>
      </c>
      <c r="E33" s="58">
        <v>5.55</v>
      </c>
      <c r="F33" s="58"/>
      <c r="G33" s="63">
        <f t="shared" si="0"/>
        <v>1175.1800000000017</v>
      </c>
    </row>
    <row r="34" spans="1:7" ht="15" x14ac:dyDescent="0.25">
      <c r="A34" s="57">
        <v>43978</v>
      </c>
      <c r="B34" s="57">
        <v>43978</v>
      </c>
      <c r="C34" s="58" t="s">
        <v>265</v>
      </c>
      <c r="D34" s="58" t="s">
        <v>2205</v>
      </c>
      <c r="E34" s="58">
        <v>30</v>
      </c>
      <c r="F34" s="58"/>
      <c r="G34" s="63">
        <f t="shared" si="0"/>
        <v>1145.1800000000017</v>
      </c>
    </row>
    <row r="35" spans="1:7" ht="15" x14ac:dyDescent="0.25">
      <c r="A35" s="57">
        <v>43972</v>
      </c>
      <c r="B35" s="57">
        <v>43972</v>
      </c>
      <c r="C35" s="58" t="s">
        <v>83</v>
      </c>
      <c r="D35" s="58" t="s">
        <v>2201</v>
      </c>
      <c r="E35" s="58">
        <v>5.85</v>
      </c>
      <c r="F35" s="58"/>
      <c r="G35" s="63">
        <f t="shared" si="0"/>
        <v>1139.3300000000017</v>
      </c>
    </row>
    <row r="36" spans="1:7" ht="15" x14ac:dyDescent="0.25">
      <c r="A36" s="57">
        <v>43960</v>
      </c>
      <c r="B36" s="57">
        <v>43962</v>
      </c>
      <c r="C36" s="58" t="s">
        <v>2206</v>
      </c>
      <c r="D36" s="58" t="s">
        <v>2083</v>
      </c>
      <c r="E36" s="58">
        <v>117.5</v>
      </c>
      <c r="F36" s="58"/>
      <c r="G36" s="63">
        <f t="shared" si="0"/>
        <v>1021.8300000000017</v>
      </c>
    </row>
    <row r="37" spans="1:7" ht="15" x14ac:dyDescent="0.25">
      <c r="A37" s="57">
        <v>43961</v>
      </c>
      <c r="B37" s="57">
        <v>43962</v>
      </c>
      <c r="C37" s="58" t="s">
        <v>2206</v>
      </c>
      <c r="D37" s="58" t="s">
        <v>2207</v>
      </c>
      <c r="E37" s="58">
        <v>103.4</v>
      </c>
      <c r="F37" s="58"/>
      <c r="G37" s="63">
        <f t="shared" si="0"/>
        <v>918.43000000000177</v>
      </c>
    </row>
    <row r="38" spans="1:7" ht="15" x14ac:dyDescent="0.25">
      <c r="A38" s="57">
        <v>43974</v>
      </c>
      <c r="B38" s="57">
        <v>43976</v>
      </c>
      <c r="C38" s="58" t="s">
        <v>2206</v>
      </c>
      <c r="D38" s="58" t="s">
        <v>2083</v>
      </c>
      <c r="E38" s="58">
        <v>84.6</v>
      </c>
      <c r="F38" s="58"/>
      <c r="G38" s="63">
        <f t="shared" si="0"/>
        <v>833.83000000000175</v>
      </c>
    </row>
    <row r="39" spans="1:7" ht="15" x14ac:dyDescent="0.25">
      <c r="A39" s="57">
        <v>43975</v>
      </c>
      <c r="B39" s="57">
        <v>43976</v>
      </c>
      <c r="C39" s="58" t="s">
        <v>2206</v>
      </c>
      <c r="D39" s="58" t="s">
        <v>2083</v>
      </c>
      <c r="E39" s="58">
        <v>84.6</v>
      </c>
      <c r="F39" s="58"/>
      <c r="G39" s="63">
        <f t="shared" si="0"/>
        <v>749.23000000000172</v>
      </c>
    </row>
    <row r="40" spans="1:7" ht="15" x14ac:dyDescent="0.25">
      <c r="A40" s="57">
        <v>43968</v>
      </c>
      <c r="B40" s="57">
        <v>43969</v>
      </c>
      <c r="C40" s="58" t="s">
        <v>2206</v>
      </c>
      <c r="D40" s="58" t="s">
        <v>2083</v>
      </c>
      <c r="E40" s="58">
        <v>85.3</v>
      </c>
      <c r="F40" s="58"/>
      <c r="G40" s="63">
        <f t="shared" si="0"/>
        <v>663.93000000000177</v>
      </c>
    </row>
    <row r="41" spans="1:7" ht="15" x14ac:dyDescent="0.25">
      <c r="A41" s="57">
        <v>43967</v>
      </c>
      <c r="B41" s="57">
        <v>43969</v>
      </c>
      <c r="C41" s="58" t="s">
        <v>2206</v>
      </c>
      <c r="D41" s="58" t="s">
        <v>2083</v>
      </c>
      <c r="E41" s="58">
        <v>84.6</v>
      </c>
      <c r="F41" s="58"/>
      <c r="G41" s="63">
        <f t="shared" si="0"/>
        <v>579.33000000000175</v>
      </c>
    </row>
    <row r="42" spans="1:7" ht="15" x14ac:dyDescent="0.25">
      <c r="A42" s="57">
        <v>43982</v>
      </c>
      <c r="B42" s="57">
        <v>43982</v>
      </c>
      <c r="C42" s="58" t="s">
        <v>2206</v>
      </c>
      <c r="D42" s="58" t="s">
        <v>2083</v>
      </c>
      <c r="E42" s="58">
        <v>89.3</v>
      </c>
      <c r="F42" s="58"/>
      <c r="G42" s="63">
        <f t="shared" si="0"/>
        <v>490.03000000000173</v>
      </c>
    </row>
    <row r="43" spans="1:7" ht="15" x14ac:dyDescent="0.25">
      <c r="A43" s="57">
        <v>43983</v>
      </c>
      <c r="B43" s="57">
        <v>43983</v>
      </c>
      <c r="C43" s="58" t="s">
        <v>130</v>
      </c>
      <c r="D43" s="58" t="s">
        <v>1645</v>
      </c>
      <c r="E43" s="58">
        <v>10.4</v>
      </c>
      <c r="F43" s="58"/>
      <c r="G43" s="63">
        <f t="shared" si="0"/>
        <v>479.63000000000176</v>
      </c>
    </row>
    <row r="44" spans="1:7" ht="15" x14ac:dyDescent="0.25">
      <c r="A44" s="57">
        <v>43983</v>
      </c>
      <c r="B44" s="57">
        <v>43983</v>
      </c>
      <c r="C44" s="58" t="s">
        <v>2208</v>
      </c>
      <c r="D44" s="58" t="s">
        <v>2209</v>
      </c>
      <c r="E44" s="58">
        <v>4.55</v>
      </c>
      <c r="F44" s="58"/>
      <c r="G44" s="63">
        <f t="shared" si="0"/>
        <v>475.08000000000175</v>
      </c>
    </row>
    <row r="45" spans="1:7" ht="15" x14ac:dyDescent="0.25">
      <c r="A45" s="57">
        <v>43983</v>
      </c>
      <c r="B45" s="57">
        <v>43983</v>
      </c>
      <c r="C45" s="58" t="s">
        <v>130</v>
      </c>
      <c r="D45" s="58" t="s">
        <v>1645</v>
      </c>
      <c r="E45" s="58">
        <v>4.5</v>
      </c>
      <c r="F45" s="58"/>
      <c r="G45" s="63">
        <f t="shared" si="0"/>
        <v>470.58000000000175</v>
      </c>
    </row>
    <row r="46" spans="1:7" ht="15" x14ac:dyDescent="0.25">
      <c r="A46" s="57">
        <v>43990</v>
      </c>
      <c r="B46" s="57">
        <v>43990</v>
      </c>
      <c r="C46" s="58" t="s">
        <v>2206</v>
      </c>
      <c r="D46" s="58" t="s">
        <v>2083</v>
      </c>
      <c r="E46" s="58">
        <v>89.3</v>
      </c>
      <c r="F46" s="58"/>
      <c r="G46" s="63">
        <f t="shared" si="0"/>
        <v>381.28000000000173</v>
      </c>
    </row>
    <row r="47" spans="1:7" ht="15" x14ac:dyDescent="0.25">
      <c r="A47" s="57">
        <v>43985</v>
      </c>
      <c r="B47" s="57">
        <v>43985</v>
      </c>
      <c r="C47" s="58" t="s">
        <v>59</v>
      </c>
      <c r="D47" s="58" t="s">
        <v>2135</v>
      </c>
      <c r="E47" s="58">
        <v>3.05</v>
      </c>
      <c r="F47" s="58"/>
      <c r="G47" s="63">
        <f t="shared" si="0"/>
        <v>378.23000000000172</v>
      </c>
    </row>
    <row r="48" spans="1:7" ht="15" x14ac:dyDescent="0.25">
      <c r="A48" s="57">
        <v>43985</v>
      </c>
      <c r="B48" s="57">
        <v>43985</v>
      </c>
      <c r="C48" s="58" t="s">
        <v>130</v>
      </c>
      <c r="D48" s="58" t="s">
        <v>2210</v>
      </c>
      <c r="E48" s="58">
        <v>1.4</v>
      </c>
      <c r="F48" s="58"/>
      <c r="G48" s="63">
        <f t="shared" si="0"/>
        <v>376.83000000000175</v>
      </c>
    </row>
    <row r="49" spans="1:7" ht="15" x14ac:dyDescent="0.25">
      <c r="A49" s="57">
        <v>43986</v>
      </c>
      <c r="B49" s="57">
        <v>43986</v>
      </c>
      <c r="C49" s="58" t="s">
        <v>130</v>
      </c>
      <c r="D49" s="58" t="s">
        <v>2211</v>
      </c>
      <c r="E49" s="58">
        <v>4.55</v>
      </c>
      <c r="F49" s="58"/>
      <c r="G49" s="63">
        <f t="shared" si="0"/>
        <v>372.28000000000173</v>
      </c>
    </row>
    <row r="50" spans="1:7" ht="15" x14ac:dyDescent="0.25">
      <c r="A50" s="57">
        <v>43985</v>
      </c>
      <c r="B50" s="57">
        <v>43985</v>
      </c>
      <c r="C50" s="58" t="s">
        <v>72</v>
      </c>
      <c r="D50" s="58" t="s">
        <v>2212</v>
      </c>
      <c r="E50" s="58">
        <v>2.75</v>
      </c>
      <c r="F50" s="58"/>
      <c r="G50" s="63">
        <f t="shared" si="0"/>
        <v>369.53000000000173</v>
      </c>
    </row>
    <row r="51" spans="1:7" ht="15" x14ac:dyDescent="0.25">
      <c r="A51" s="57">
        <v>43986</v>
      </c>
      <c r="B51" s="57">
        <v>43986</v>
      </c>
      <c r="C51" s="58" t="s">
        <v>58</v>
      </c>
      <c r="D51" s="58" t="s">
        <v>2213</v>
      </c>
      <c r="E51" s="58">
        <v>2.35</v>
      </c>
      <c r="F51" s="58"/>
      <c r="G51" s="63">
        <f t="shared" si="0"/>
        <v>367.18000000000171</v>
      </c>
    </row>
    <row r="52" spans="1:7" ht="15" x14ac:dyDescent="0.25">
      <c r="A52" s="57">
        <v>43987</v>
      </c>
      <c r="B52" s="57">
        <v>43987</v>
      </c>
      <c r="C52" s="58" t="s">
        <v>130</v>
      </c>
      <c r="D52" s="58" t="s">
        <v>2214</v>
      </c>
      <c r="E52" s="58">
        <v>4.95</v>
      </c>
      <c r="F52" s="58"/>
      <c r="G52" s="63">
        <f t="shared" si="0"/>
        <v>362.23000000000172</v>
      </c>
    </row>
    <row r="53" spans="1:7" ht="15" x14ac:dyDescent="0.25">
      <c r="A53" s="57">
        <v>43976</v>
      </c>
      <c r="B53" s="57">
        <v>43976</v>
      </c>
      <c r="C53" s="58" t="s">
        <v>2215</v>
      </c>
      <c r="D53" s="58" t="s">
        <v>2215</v>
      </c>
      <c r="E53" s="58">
        <v>0.7</v>
      </c>
      <c r="F53" s="58"/>
      <c r="G53" s="63">
        <f t="shared" si="0"/>
        <v>361.53000000000173</v>
      </c>
    </row>
    <row r="54" spans="1:7" ht="15" x14ac:dyDescent="0.25">
      <c r="A54" s="57">
        <v>43979</v>
      </c>
      <c r="B54" s="57">
        <v>43979</v>
      </c>
      <c r="C54" s="58" t="s">
        <v>107</v>
      </c>
      <c r="D54" s="58" t="s">
        <v>2216</v>
      </c>
      <c r="E54" s="58">
        <v>1.5</v>
      </c>
      <c r="F54" s="58"/>
      <c r="G54" s="63">
        <f t="shared" si="0"/>
        <v>360.03000000000173</v>
      </c>
    </row>
    <row r="55" spans="1:7" ht="15" x14ac:dyDescent="0.25">
      <c r="A55" s="57">
        <v>43980</v>
      </c>
      <c r="B55" s="57">
        <v>43980</v>
      </c>
      <c r="C55" s="58" t="s">
        <v>2217</v>
      </c>
      <c r="D55" s="58" t="s">
        <v>2218</v>
      </c>
      <c r="E55" s="58">
        <v>5.05</v>
      </c>
      <c r="F55" s="58"/>
      <c r="G55" s="63">
        <f t="shared" si="0"/>
        <v>354.98000000000172</v>
      </c>
    </row>
    <row r="56" spans="1:7" ht="15" x14ac:dyDescent="0.25">
      <c r="A56" s="57">
        <v>43985</v>
      </c>
      <c r="B56" s="57">
        <v>43985</v>
      </c>
      <c r="C56" s="58" t="s">
        <v>435</v>
      </c>
      <c r="D56" s="58" t="s">
        <v>824</v>
      </c>
      <c r="E56" s="58">
        <v>6.1</v>
      </c>
      <c r="F56" s="58"/>
      <c r="G56" s="63">
        <f t="shared" si="0"/>
        <v>348.8800000000017</v>
      </c>
    </row>
    <row r="57" spans="1:7" ht="15" x14ac:dyDescent="0.25">
      <c r="A57" s="57">
        <v>43986</v>
      </c>
      <c r="B57" s="57">
        <v>43986</v>
      </c>
      <c r="C57" s="58" t="s">
        <v>435</v>
      </c>
      <c r="D57" s="58" t="s">
        <v>824</v>
      </c>
      <c r="E57" s="58">
        <v>5.9</v>
      </c>
      <c r="F57" s="58"/>
      <c r="G57" s="63">
        <f t="shared" si="0"/>
        <v>342.98000000000172</v>
      </c>
    </row>
    <row r="58" spans="1:7" ht="15" x14ac:dyDescent="0.25">
      <c r="A58" s="64">
        <v>43988</v>
      </c>
      <c r="B58" s="64">
        <v>43988</v>
      </c>
      <c r="C58" s="62" t="s">
        <v>128</v>
      </c>
      <c r="D58" s="62" t="s">
        <v>2219</v>
      </c>
      <c r="E58" s="58">
        <v>2.0499999999999998</v>
      </c>
      <c r="F58" s="58"/>
      <c r="G58" s="63">
        <f t="shared" si="0"/>
        <v>340.93000000000171</v>
      </c>
    </row>
    <row r="59" spans="1:7" ht="15" x14ac:dyDescent="0.25">
      <c r="A59" s="64">
        <v>43987</v>
      </c>
      <c r="B59" s="64">
        <v>43987</v>
      </c>
      <c r="C59" s="62" t="s">
        <v>58</v>
      </c>
      <c r="D59" s="62" t="s">
        <v>2220</v>
      </c>
      <c r="E59" s="58">
        <v>3.95</v>
      </c>
      <c r="F59" s="58"/>
      <c r="G59" s="63">
        <f t="shared" si="0"/>
        <v>336.98000000000172</v>
      </c>
    </row>
    <row r="60" spans="1:7" ht="15" x14ac:dyDescent="0.25">
      <c r="A60" s="64">
        <v>43989</v>
      </c>
      <c r="B60" s="64">
        <v>43989</v>
      </c>
      <c r="C60" s="62" t="s">
        <v>130</v>
      </c>
      <c r="D60" s="62" t="s">
        <v>2221</v>
      </c>
      <c r="E60" s="58">
        <v>3.8</v>
      </c>
      <c r="F60" s="58"/>
      <c r="G60" s="63">
        <f t="shared" si="0"/>
        <v>333.18000000000171</v>
      </c>
    </row>
    <row r="61" spans="1:7" ht="15" x14ac:dyDescent="0.25">
      <c r="A61" s="64">
        <v>43987</v>
      </c>
      <c r="B61" s="64">
        <v>43987</v>
      </c>
      <c r="C61" s="62" t="s">
        <v>72</v>
      </c>
      <c r="D61" s="62" t="s">
        <v>2222</v>
      </c>
      <c r="E61" s="58">
        <v>2.9</v>
      </c>
      <c r="F61" s="58"/>
      <c r="G61" s="63">
        <f t="shared" si="0"/>
        <v>330.28000000000173</v>
      </c>
    </row>
    <row r="62" spans="1:7" ht="15" x14ac:dyDescent="0.25">
      <c r="A62" s="64">
        <v>43987</v>
      </c>
      <c r="B62" s="64">
        <v>43987</v>
      </c>
      <c r="C62" s="62" t="s">
        <v>130</v>
      </c>
      <c r="D62" s="62" t="s">
        <v>18</v>
      </c>
      <c r="E62" s="58">
        <v>6.85</v>
      </c>
      <c r="F62" s="58"/>
      <c r="G62" s="63">
        <f t="shared" si="0"/>
        <v>323.43000000000171</v>
      </c>
    </row>
    <row r="63" spans="1:7" ht="15" x14ac:dyDescent="0.25">
      <c r="A63" s="64">
        <v>43986</v>
      </c>
      <c r="B63" s="64">
        <v>43986</v>
      </c>
      <c r="C63" s="62" t="s">
        <v>2223</v>
      </c>
      <c r="D63" s="62" t="s">
        <v>2224</v>
      </c>
      <c r="E63" s="58">
        <v>5.85</v>
      </c>
      <c r="F63" s="58"/>
      <c r="G63" s="63">
        <f t="shared" si="0"/>
        <v>317.58000000000169</v>
      </c>
    </row>
    <row r="64" spans="1:7" ht="15" x14ac:dyDescent="0.25">
      <c r="A64" s="64">
        <v>43977</v>
      </c>
      <c r="B64" s="64">
        <v>43977</v>
      </c>
      <c r="C64" s="62" t="s">
        <v>556</v>
      </c>
      <c r="D64" s="62" t="s">
        <v>2225</v>
      </c>
      <c r="E64" s="58">
        <v>4.05</v>
      </c>
      <c r="F64" s="58"/>
      <c r="G64" s="63">
        <f t="shared" si="0"/>
        <v>313.53000000000168</v>
      </c>
    </row>
    <row r="65" spans="1:7" ht="15" x14ac:dyDescent="0.25">
      <c r="A65" s="64">
        <v>43990</v>
      </c>
      <c r="B65" s="64">
        <v>43990</v>
      </c>
      <c r="C65" s="62" t="s">
        <v>107</v>
      </c>
      <c r="D65" s="62" t="s">
        <v>2226</v>
      </c>
      <c r="E65" s="58">
        <v>2.5</v>
      </c>
      <c r="F65" s="58"/>
      <c r="G65" s="63">
        <f t="shared" si="0"/>
        <v>311.03000000000168</v>
      </c>
    </row>
    <row r="66" spans="1:7" ht="15" x14ac:dyDescent="0.25">
      <c r="A66" s="65"/>
      <c r="B66" s="66"/>
      <c r="C66" s="256" t="s">
        <v>26</v>
      </c>
      <c r="D66" s="257"/>
      <c r="E66" s="67">
        <f>SUM(E6:E65)</f>
        <v>1023.3999999999997</v>
      </c>
      <c r="F66" s="58"/>
      <c r="G66" s="63"/>
    </row>
  </sheetData>
  <mergeCells count="2">
    <mergeCell ref="B1:C1"/>
    <mergeCell ref="C66:D66"/>
  </mergeCells>
  <pageMargins left="0.7" right="0.7" top="0.75" bottom="0.75" header="0.3" footer="0.3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26"/>
  <sheetViews>
    <sheetView workbookViewId="0">
      <selection activeCell="I27" sqref="H27:I43"/>
    </sheetView>
  </sheetViews>
  <sheetFormatPr baseColWidth="10" defaultRowHeight="14.25" x14ac:dyDescent="0.2"/>
  <cols>
    <col min="2" max="2" width="16" customWidth="1"/>
    <col min="3" max="3" width="15.25" customWidth="1"/>
    <col min="4" max="4" width="14.5" customWidth="1"/>
    <col min="5" max="5" width="17" customWidth="1"/>
    <col min="6" max="6" width="16.75" customWidth="1"/>
  </cols>
  <sheetData>
    <row r="1" spans="2:8" ht="15" x14ac:dyDescent="0.25">
      <c r="B1" s="144"/>
      <c r="C1" s="163" t="s">
        <v>1735</v>
      </c>
      <c r="D1" s="163" t="s">
        <v>1736</v>
      </c>
      <c r="E1" s="163" t="s">
        <v>1738</v>
      </c>
      <c r="F1" s="163" t="s">
        <v>1737</v>
      </c>
    </row>
    <row r="2" spans="2:8" ht="15" x14ac:dyDescent="0.25">
      <c r="B2" s="144"/>
      <c r="C2" s="144"/>
      <c r="D2" s="166"/>
      <c r="E2" s="170">
        <v>190</v>
      </c>
      <c r="F2" s="144">
        <f>304.29/255</f>
        <v>1.1932941176470588</v>
      </c>
    </row>
    <row r="3" spans="2:8" ht="15" x14ac:dyDescent="0.25">
      <c r="B3" s="164" t="s">
        <v>1734</v>
      </c>
      <c r="C3" s="60">
        <v>14.4</v>
      </c>
      <c r="D3" s="167">
        <f>C3*F2</f>
        <v>17.183435294117647</v>
      </c>
      <c r="E3" s="144">
        <f t="shared" ref="E3:E11" si="0">E2-C3</f>
        <v>175.6</v>
      </c>
      <c r="F3" s="60"/>
    </row>
    <row r="4" spans="2:8" ht="15" x14ac:dyDescent="0.25">
      <c r="B4" s="164" t="s">
        <v>1734</v>
      </c>
      <c r="C4" s="60">
        <v>16</v>
      </c>
      <c r="D4" s="167">
        <f>C4*F2</f>
        <v>19.092705882352941</v>
      </c>
      <c r="E4" s="144">
        <f t="shared" si="0"/>
        <v>159.6</v>
      </c>
      <c r="F4" s="60"/>
    </row>
    <row r="5" spans="2:8" ht="15" x14ac:dyDescent="0.25">
      <c r="B5" s="164" t="s">
        <v>1734</v>
      </c>
      <c r="C5" s="60">
        <v>25</v>
      </c>
      <c r="D5" s="167">
        <f>C5*F2</f>
        <v>29.83235294117647</v>
      </c>
      <c r="E5" s="144">
        <f t="shared" si="0"/>
        <v>134.6</v>
      </c>
      <c r="F5" s="60"/>
      <c r="H5" s="172"/>
    </row>
    <row r="6" spans="2:8" ht="15" x14ac:dyDescent="0.25">
      <c r="B6" s="164" t="s">
        <v>1734</v>
      </c>
      <c r="C6" s="60">
        <v>12</v>
      </c>
      <c r="D6" s="167">
        <f>C6*F2</f>
        <v>14.319529411764705</v>
      </c>
      <c r="E6" s="144">
        <f t="shared" si="0"/>
        <v>122.6</v>
      </c>
      <c r="F6" s="60"/>
      <c r="H6" s="172"/>
    </row>
    <row r="7" spans="2:8" ht="15" x14ac:dyDescent="0.25">
      <c r="B7" s="164" t="s">
        <v>1734</v>
      </c>
      <c r="C7" s="60">
        <v>14</v>
      </c>
      <c r="D7" s="167">
        <f>C7*F2</f>
        <v>16.706117647058825</v>
      </c>
      <c r="E7" s="144">
        <f t="shared" si="0"/>
        <v>108.6</v>
      </c>
      <c r="F7" s="60"/>
      <c r="H7" s="172"/>
    </row>
    <row r="8" spans="2:8" ht="15" x14ac:dyDescent="0.25">
      <c r="B8" s="164" t="s">
        <v>1734</v>
      </c>
      <c r="C8" s="60">
        <v>16</v>
      </c>
      <c r="D8" s="167">
        <f>C8*F2</f>
        <v>19.092705882352941</v>
      </c>
      <c r="E8" s="144">
        <f t="shared" si="0"/>
        <v>92.6</v>
      </c>
      <c r="F8" s="60"/>
    </row>
    <row r="9" spans="2:8" ht="15" x14ac:dyDescent="0.25">
      <c r="B9" s="164" t="s">
        <v>1734</v>
      </c>
      <c r="C9" s="60">
        <v>13</v>
      </c>
      <c r="D9" s="167">
        <f>C9*F2</f>
        <v>15.512823529411765</v>
      </c>
      <c r="E9" s="144">
        <f t="shared" si="0"/>
        <v>79.599999999999994</v>
      </c>
      <c r="F9" s="60"/>
      <c r="H9" s="172"/>
    </row>
    <row r="10" spans="2:8" ht="15" x14ac:dyDescent="0.25">
      <c r="B10" s="164" t="s">
        <v>1734</v>
      </c>
      <c r="C10" s="60">
        <v>11.6</v>
      </c>
      <c r="D10" s="167">
        <f>C10*F2</f>
        <v>13.842211764705882</v>
      </c>
      <c r="E10" s="144">
        <f t="shared" si="0"/>
        <v>68</v>
      </c>
      <c r="F10" s="60"/>
    </row>
    <row r="11" spans="2:8" ht="15" x14ac:dyDescent="0.25">
      <c r="B11" s="164" t="s">
        <v>1734</v>
      </c>
      <c r="C11" s="60">
        <v>15</v>
      </c>
      <c r="D11" s="167">
        <f>C11*F2</f>
        <v>17.899411764705881</v>
      </c>
      <c r="E11" s="144">
        <f t="shared" si="0"/>
        <v>53</v>
      </c>
      <c r="F11" s="60"/>
    </row>
    <row r="12" spans="2:8" ht="15" x14ac:dyDescent="0.25">
      <c r="B12" s="164" t="s">
        <v>1734</v>
      </c>
      <c r="C12" s="171" t="s">
        <v>1742</v>
      </c>
      <c r="D12" s="167">
        <f>(53*F2)</f>
        <v>63.244588235294117</v>
      </c>
      <c r="E12" s="144">
        <v>0</v>
      </c>
      <c r="F12" s="60"/>
    </row>
    <row r="13" spans="2:8" ht="15" x14ac:dyDescent="0.25">
      <c r="B13" s="164"/>
      <c r="C13" s="60"/>
      <c r="D13" s="167"/>
      <c r="E13" s="170">
        <v>160</v>
      </c>
      <c r="F13" s="144">
        <v>1.1875</v>
      </c>
    </row>
    <row r="14" spans="2:8" ht="15" x14ac:dyDescent="0.25">
      <c r="B14" s="164"/>
      <c r="C14" s="60"/>
      <c r="D14" s="167">
        <f>42*F13</f>
        <v>49.875</v>
      </c>
      <c r="E14" s="144">
        <f>160-42</f>
        <v>118</v>
      </c>
      <c r="F14" s="144"/>
    </row>
    <row r="15" spans="2:8" ht="15" x14ac:dyDescent="0.25">
      <c r="B15" s="164" t="s">
        <v>1734</v>
      </c>
      <c r="C15" s="60">
        <v>17</v>
      </c>
      <c r="D15" s="167">
        <f>C15*F13</f>
        <v>20.1875</v>
      </c>
      <c r="E15" s="144">
        <f>118-C15</f>
        <v>101</v>
      </c>
      <c r="F15" s="60"/>
    </row>
    <row r="16" spans="2:8" ht="15" x14ac:dyDescent="0.25">
      <c r="B16" s="164" t="s">
        <v>1734</v>
      </c>
      <c r="C16" s="60">
        <v>15</v>
      </c>
      <c r="D16" s="167">
        <f>F13*C16</f>
        <v>17.8125</v>
      </c>
      <c r="E16" s="144">
        <f>E15-15</f>
        <v>86</v>
      </c>
      <c r="F16" s="60"/>
    </row>
    <row r="17" spans="2:6" ht="15" x14ac:dyDescent="0.25">
      <c r="B17" s="164" t="s">
        <v>1734</v>
      </c>
      <c r="C17" s="60">
        <v>19</v>
      </c>
      <c r="D17" s="167">
        <f>C17*F13</f>
        <v>22.5625</v>
      </c>
      <c r="E17" s="144">
        <f>E16-C17</f>
        <v>67</v>
      </c>
      <c r="F17" s="60"/>
    </row>
    <row r="18" spans="2:6" ht="15" x14ac:dyDescent="0.25">
      <c r="B18" s="164" t="s">
        <v>1734</v>
      </c>
      <c r="C18" s="60">
        <v>13</v>
      </c>
      <c r="D18" s="167">
        <f>C18*F13</f>
        <v>15.4375</v>
      </c>
      <c r="E18" s="144">
        <f>E17-C18</f>
        <v>54</v>
      </c>
      <c r="F18" s="60"/>
    </row>
    <row r="19" spans="2:6" ht="15" x14ac:dyDescent="0.25">
      <c r="B19" s="164" t="s">
        <v>1739</v>
      </c>
      <c r="C19" s="60">
        <v>1.1000000000000001</v>
      </c>
      <c r="D19" s="167">
        <f>C19*F13</f>
        <v>1.3062500000000001</v>
      </c>
      <c r="E19" s="144">
        <f t="shared" ref="E19:E20" si="1">E18-C19</f>
        <v>52.9</v>
      </c>
      <c r="F19" s="60"/>
    </row>
    <row r="20" spans="2:6" ht="15" x14ac:dyDescent="0.25">
      <c r="B20" s="164" t="s">
        <v>1739</v>
      </c>
      <c r="C20" s="60">
        <v>2</v>
      </c>
      <c r="D20" s="167">
        <f>C20*F13</f>
        <v>2.375</v>
      </c>
      <c r="E20" s="144">
        <f t="shared" si="1"/>
        <v>50.9</v>
      </c>
      <c r="F20" s="60"/>
    </row>
    <row r="21" spans="2:6" ht="15" x14ac:dyDescent="0.25">
      <c r="B21" s="164" t="s">
        <v>1740</v>
      </c>
      <c r="C21" s="60">
        <v>4.99</v>
      </c>
      <c r="D21" s="167">
        <f>C21*F13</f>
        <v>5.9256250000000001</v>
      </c>
      <c r="E21" s="144">
        <f>E20-C21</f>
        <v>45.91</v>
      </c>
      <c r="F21" s="60"/>
    </row>
    <row r="22" spans="2:6" ht="15" x14ac:dyDescent="0.25">
      <c r="B22" s="164" t="s">
        <v>1743</v>
      </c>
      <c r="C22" s="60">
        <v>13.5</v>
      </c>
      <c r="D22" s="167">
        <f>C22*F13</f>
        <v>16.03125</v>
      </c>
      <c r="E22" s="144">
        <f>E21-C22</f>
        <v>32.409999999999997</v>
      </c>
      <c r="F22" s="60"/>
    </row>
    <row r="23" spans="2:6" ht="15" x14ac:dyDescent="0.25">
      <c r="B23" s="164" t="s">
        <v>1743</v>
      </c>
      <c r="C23" s="60">
        <v>17.899999999999999</v>
      </c>
      <c r="D23" s="167">
        <f>C23*F13</f>
        <v>21.256249999999998</v>
      </c>
      <c r="E23" s="144">
        <f>E22-C23</f>
        <v>14.509999999999998</v>
      </c>
      <c r="F23" s="60"/>
    </row>
    <row r="24" spans="2:6" x14ac:dyDescent="0.2">
      <c r="B24" t="s">
        <v>38</v>
      </c>
    </row>
    <row r="25" spans="2:6" ht="15" x14ac:dyDescent="0.25">
      <c r="B25" s="165" t="s">
        <v>1741</v>
      </c>
      <c r="C25" s="60">
        <f>SUM(C3:C24)</f>
        <v>240.49</v>
      </c>
      <c r="D25" s="168">
        <f>SUM(D3:D24)</f>
        <v>399.49525735294122</v>
      </c>
    </row>
    <row r="26" spans="2:6" x14ac:dyDescent="0.2">
      <c r="C26" s="169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0"/>
  <sheetViews>
    <sheetView topLeftCell="A154" workbookViewId="0">
      <selection activeCell="D154" sqref="D1:D1048576"/>
    </sheetView>
  </sheetViews>
  <sheetFormatPr baseColWidth="10" defaultRowHeight="14.25" x14ac:dyDescent="0.2"/>
  <cols>
    <col min="2" max="2" width="10.75" customWidth="1"/>
    <col min="3" max="3" width="27.125" customWidth="1"/>
    <col min="4" max="4" width="38.75" customWidth="1"/>
    <col min="5" max="5" width="8" customWidth="1"/>
    <col min="6" max="6" width="7.875" customWidth="1"/>
    <col min="7" max="7" width="10.5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27</v>
      </c>
      <c r="D2" s="6"/>
      <c r="E2" s="4"/>
      <c r="F2" s="40"/>
      <c r="G2" s="4"/>
    </row>
    <row r="3" spans="1:7" ht="30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53"/>
      <c r="B4" s="53"/>
      <c r="C4" s="53"/>
      <c r="D4" s="53"/>
      <c r="E4" s="43"/>
      <c r="F4" s="42"/>
      <c r="G4" s="43">
        <v>311.02999999999997</v>
      </c>
    </row>
    <row r="5" spans="1:7" ht="15" x14ac:dyDescent="0.25">
      <c r="A5" s="57">
        <v>43993</v>
      </c>
      <c r="B5" s="57">
        <v>43993</v>
      </c>
      <c r="C5" s="58" t="s">
        <v>2235</v>
      </c>
      <c r="D5" s="58" t="s">
        <v>2236</v>
      </c>
      <c r="E5" s="58"/>
      <c r="F5" s="58">
        <v>2000</v>
      </c>
      <c r="G5" s="63">
        <f>G4+F5</f>
        <v>2311.0299999999997</v>
      </c>
    </row>
    <row r="6" spans="1:7" ht="15" x14ac:dyDescent="0.25">
      <c r="A6" s="57">
        <v>43991</v>
      </c>
      <c r="B6" s="57">
        <v>43991</v>
      </c>
      <c r="C6" s="58" t="s">
        <v>2227</v>
      </c>
      <c r="D6" s="58" t="s">
        <v>2228</v>
      </c>
      <c r="E6" s="58">
        <v>2.9</v>
      </c>
      <c r="F6" s="58"/>
      <c r="G6" s="43">
        <f>G5-E6</f>
        <v>2308.1299999999997</v>
      </c>
    </row>
    <row r="7" spans="1:7" ht="15" x14ac:dyDescent="0.25">
      <c r="A7" s="57">
        <v>43991</v>
      </c>
      <c r="B7" s="57">
        <v>43991</v>
      </c>
      <c r="C7" s="58" t="s">
        <v>767</v>
      </c>
      <c r="D7" s="58" t="s">
        <v>2229</v>
      </c>
      <c r="E7" s="58">
        <v>1.1000000000000001</v>
      </c>
      <c r="F7" s="58"/>
      <c r="G7" s="63">
        <f>G6-E7</f>
        <v>2307.0299999999997</v>
      </c>
    </row>
    <row r="8" spans="1:7" ht="15" x14ac:dyDescent="0.25">
      <c r="A8" s="57">
        <v>43987</v>
      </c>
      <c r="B8" s="57">
        <v>43987</v>
      </c>
      <c r="C8" s="58" t="s">
        <v>130</v>
      </c>
      <c r="D8" s="58" t="s">
        <v>2230</v>
      </c>
      <c r="E8" s="58">
        <v>2.5</v>
      </c>
      <c r="F8" s="58"/>
      <c r="G8" s="43">
        <f t="shared" ref="G8:G92" si="0">G7-E8</f>
        <v>2304.5299999999997</v>
      </c>
    </row>
    <row r="9" spans="1:7" ht="15" x14ac:dyDescent="0.25">
      <c r="A9" s="57">
        <v>43901</v>
      </c>
      <c r="B9" s="57">
        <v>43901</v>
      </c>
      <c r="C9" s="58" t="s">
        <v>1561</v>
      </c>
      <c r="D9" s="58" t="s">
        <v>2231</v>
      </c>
      <c r="E9" s="58">
        <v>0.5</v>
      </c>
      <c r="F9" s="58"/>
      <c r="G9" s="63">
        <f>G8-E9</f>
        <v>2304.0299999999997</v>
      </c>
    </row>
    <row r="10" spans="1:7" ht="15" x14ac:dyDescent="0.25">
      <c r="A10" s="57">
        <v>43988</v>
      </c>
      <c r="B10" s="57">
        <v>43992</v>
      </c>
      <c r="C10" s="58" t="s">
        <v>2232</v>
      </c>
      <c r="D10" s="58" t="s">
        <v>2233</v>
      </c>
      <c r="E10" s="58">
        <v>13.4</v>
      </c>
      <c r="F10" s="58"/>
      <c r="G10" s="43">
        <f t="shared" ref="G10:G39" si="1">G9-E10</f>
        <v>2290.6299999999997</v>
      </c>
    </row>
    <row r="11" spans="1:7" ht="15" x14ac:dyDescent="0.25">
      <c r="A11" s="57">
        <v>43980</v>
      </c>
      <c r="B11" s="57">
        <v>43980</v>
      </c>
      <c r="C11" s="58" t="s">
        <v>49</v>
      </c>
      <c r="D11" s="58" t="s">
        <v>2234</v>
      </c>
      <c r="E11" s="58">
        <v>5.15</v>
      </c>
      <c r="F11" s="58"/>
      <c r="G11" s="63">
        <f t="shared" si="1"/>
        <v>2285.4799999999996</v>
      </c>
    </row>
    <row r="12" spans="1:7" ht="15" x14ac:dyDescent="0.25">
      <c r="A12" s="57">
        <v>43985</v>
      </c>
      <c r="B12" s="57">
        <v>43985</v>
      </c>
      <c r="C12" s="58" t="s">
        <v>2266</v>
      </c>
      <c r="D12" s="58" t="s">
        <v>2267</v>
      </c>
      <c r="E12" s="58">
        <v>2.1</v>
      </c>
      <c r="F12" s="58"/>
      <c r="G12" s="43">
        <f t="shared" si="0"/>
        <v>2283.3799999999997</v>
      </c>
    </row>
    <row r="13" spans="1:7" ht="15" x14ac:dyDescent="0.25">
      <c r="A13" s="57">
        <v>43992</v>
      </c>
      <c r="B13" s="57">
        <v>43992</v>
      </c>
      <c r="C13" s="58" t="s">
        <v>107</v>
      </c>
      <c r="D13" s="58" t="s">
        <v>2268</v>
      </c>
      <c r="E13" s="58">
        <v>1.5</v>
      </c>
      <c r="F13" s="58"/>
      <c r="G13" s="63">
        <f>G12-E13</f>
        <v>2281.8799999999997</v>
      </c>
    </row>
    <row r="14" spans="1:7" ht="15" x14ac:dyDescent="0.25">
      <c r="A14" s="57">
        <v>43992</v>
      </c>
      <c r="B14" s="57">
        <v>43992</v>
      </c>
      <c r="C14" s="58" t="s">
        <v>2269</v>
      </c>
      <c r="D14" s="58" t="s">
        <v>2270</v>
      </c>
      <c r="E14" s="58">
        <v>28.19</v>
      </c>
      <c r="F14" s="58"/>
      <c r="G14" s="43">
        <f t="shared" ref="G14:G43" si="2">G13-E14</f>
        <v>2253.6899999999996</v>
      </c>
    </row>
    <row r="15" spans="1:7" ht="15" x14ac:dyDescent="0.25">
      <c r="A15" s="57">
        <v>43991</v>
      </c>
      <c r="B15" s="57">
        <v>43994</v>
      </c>
      <c r="C15" s="58" t="s">
        <v>2238</v>
      </c>
      <c r="D15" s="58" t="s">
        <v>689</v>
      </c>
      <c r="E15" s="58">
        <v>6.2</v>
      </c>
      <c r="F15" s="58"/>
      <c r="G15" s="63">
        <f t="shared" si="2"/>
        <v>2247.4899999999998</v>
      </c>
    </row>
    <row r="16" spans="1:7" ht="15" x14ac:dyDescent="0.25">
      <c r="A16" s="57">
        <v>43987</v>
      </c>
      <c r="B16" s="57">
        <v>43994</v>
      </c>
      <c r="C16" s="58" t="s">
        <v>2239</v>
      </c>
      <c r="D16" s="58" t="s">
        <v>2240</v>
      </c>
      <c r="E16" s="58">
        <v>2.2000000000000002</v>
      </c>
      <c r="F16" s="58"/>
      <c r="G16" s="43">
        <f t="shared" si="0"/>
        <v>2245.29</v>
      </c>
    </row>
    <row r="17" spans="1:7" ht="15" x14ac:dyDescent="0.25">
      <c r="A17" s="57">
        <v>43987</v>
      </c>
      <c r="B17" s="57">
        <v>43994</v>
      </c>
      <c r="C17" s="58" t="s">
        <v>72</v>
      </c>
      <c r="D17" s="58" t="s">
        <v>2241</v>
      </c>
      <c r="E17" s="58">
        <v>3.85</v>
      </c>
      <c r="F17" s="58"/>
      <c r="G17" s="63">
        <f>G16-E17</f>
        <v>2241.44</v>
      </c>
    </row>
    <row r="18" spans="1:7" ht="15" x14ac:dyDescent="0.25">
      <c r="A18" s="57">
        <v>43994</v>
      </c>
      <c r="B18" s="57">
        <v>43994</v>
      </c>
      <c r="C18" s="58" t="s">
        <v>130</v>
      </c>
      <c r="D18" s="58" t="s">
        <v>2242</v>
      </c>
      <c r="E18" s="58">
        <v>1.85</v>
      </c>
      <c r="F18" s="58"/>
      <c r="G18" s="43">
        <f t="shared" ref="G18:G47" si="3">G17-E18</f>
        <v>2239.59</v>
      </c>
    </row>
    <row r="19" spans="1:7" ht="15" x14ac:dyDescent="0.25">
      <c r="A19" s="57">
        <v>43994</v>
      </c>
      <c r="B19" s="57">
        <v>43994</v>
      </c>
      <c r="C19" s="58" t="s">
        <v>710</v>
      </c>
      <c r="D19" s="58" t="s">
        <v>2243</v>
      </c>
      <c r="E19" s="58">
        <v>0.35</v>
      </c>
      <c r="F19" s="58"/>
      <c r="G19" s="63">
        <f t="shared" si="3"/>
        <v>2239.2400000000002</v>
      </c>
    </row>
    <row r="20" spans="1:7" ht="15" x14ac:dyDescent="0.25">
      <c r="A20" s="57">
        <v>43995</v>
      </c>
      <c r="B20" s="57">
        <v>43995</v>
      </c>
      <c r="C20" s="58" t="s">
        <v>234</v>
      </c>
      <c r="D20" s="58" t="s">
        <v>2242</v>
      </c>
      <c r="E20" s="58">
        <v>1</v>
      </c>
      <c r="F20" s="58"/>
      <c r="G20" s="43">
        <f t="shared" si="0"/>
        <v>2238.2400000000002</v>
      </c>
    </row>
    <row r="21" spans="1:7" ht="15" x14ac:dyDescent="0.25">
      <c r="A21" s="57">
        <v>43996</v>
      </c>
      <c r="B21" s="57">
        <v>43996</v>
      </c>
      <c r="C21" s="58" t="s">
        <v>130</v>
      </c>
      <c r="D21" s="58" t="s">
        <v>2244</v>
      </c>
      <c r="E21" s="58">
        <v>6.3</v>
      </c>
      <c r="F21" s="58"/>
      <c r="G21" s="63">
        <f>G20-E21</f>
        <v>2231.94</v>
      </c>
    </row>
    <row r="22" spans="1:7" ht="15" x14ac:dyDescent="0.25">
      <c r="A22" s="57">
        <v>43996</v>
      </c>
      <c r="B22" s="57">
        <v>43996</v>
      </c>
      <c r="C22" s="58" t="s">
        <v>2245</v>
      </c>
      <c r="D22" s="58" t="s">
        <v>2246</v>
      </c>
      <c r="E22" s="58">
        <v>103.4</v>
      </c>
      <c r="F22" s="58"/>
      <c r="G22" s="43">
        <f t="shared" ref="G22:G23" si="4">G21-E22</f>
        <v>2128.54</v>
      </c>
    </row>
    <row r="23" spans="1:7" ht="15" x14ac:dyDescent="0.25">
      <c r="A23" s="57">
        <v>43994</v>
      </c>
      <c r="B23" s="57">
        <v>43994</v>
      </c>
      <c r="C23" s="58" t="s">
        <v>45</v>
      </c>
      <c r="D23" s="58" t="s">
        <v>2247</v>
      </c>
      <c r="E23" s="58">
        <v>2.65</v>
      </c>
      <c r="F23" s="58"/>
      <c r="G23" s="63">
        <f t="shared" si="4"/>
        <v>2125.89</v>
      </c>
    </row>
    <row r="24" spans="1:7" ht="15" x14ac:dyDescent="0.25">
      <c r="A24" s="57">
        <v>43994</v>
      </c>
      <c r="B24" s="57">
        <v>43994</v>
      </c>
      <c r="C24" s="58" t="s">
        <v>109</v>
      </c>
      <c r="D24" s="58" t="s">
        <v>2248</v>
      </c>
      <c r="E24" s="58">
        <v>4.05</v>
      </c>
      <c r="F24" s="58"/>
      <c r="G24" s="63">
        <f>G23-E24</f>
        <v>2121.8399999999997</v>
      </c>
    </row>
    <row r="25" spans="1:7" ht="15" x14ac:dyDescent="0.25">
      <c r="A25" s="57">
        <v>43891</v>
      </c>
      <c r="B25" s="57">
        <v>43891</v>
      </c>
      <c r="C25" s="58" t="s">
        <v>130</v>
      </c>
      <c r="D25" s="58" t="s">
        <v>2249</v>
      </c>
      <c r="E25" s="58">
        <v>4.4000000000000004</v>
      </c>
      <c r="F25" s="58"/>
      <c r="G25" s="43">
        <f>G24-E25</f>
        <v>2117.4399999999996</v>
      </c>
    </row>
    <row r="26" spans="1:7" ht="15" x14ac:dyDescent="0.25">
      <c r="A26" s="57">
        <v>43995</v>
      </c>
      <c r="B26" s="57">
        <v>43995</v>
      </c>
      <c r="C26" s="58" t="s">
        <v>56</v>
      </c>
      <c r="D26" s="58" t="s">
        <v>2250</v>
      </c>
      <c r="E26" s="58">
        <v>2.6</v>
      </c>
      <c r="F26" s="58"/>
      <c r="G26" s="63">
        <f>G25-E26</f>
        <v>2114.8399999999997</v>
      </c>
    </row>
    <row r="27" spans="1:7" ht="15" x14ac:dyDescent="0.25">
      <c r="A27" s="57">
        <v>43988</v>
      </c>
      <c r="B27" s="57">
        <v>43988</v>
      </c>
      <c r="C27" s="58" t="s">
        <v>2232</v>
      </c>
      <c r="D27" s="58" t="s">
        <v>2233</v>
      </c>
      <c r="E27" s="58">
        <v>18</v>
      </c>
      <c r="F27" s="58"/>
      <c r="G27" s="43">
        <f t="shared" si="0"/>
        <v>2096.8399999999997</v>
      </c>
    </row>
    <row r="28" spans="1:7" ht="15" x14ac:dyDescent="0.25">
      <c r="A28" s="57">
        <v>43986</v>
      </c>
      <c r="B28" s="57">
        <v>43997</v>
      </c>
      <c r="C28" s="58" t="s">
        <v>72</v>
      </c>
      <c r="D28" s="58" t="s">
        <v>2237</v>
      </c>
      <c r="E28" s="58">
        <v>4.95</v>
      </c>
      <c r="F28" s="58"/>
      <c r="G28" s="63">
        <f>G27-E28</f>
        <v>2091.89</v>
      </c>
    </row>
    <row r="29" spans="1:7" ht="15" x14ac:dyDescent="0.25">
      <c r="A29" s="57">
        <v>43971</v>
      </c>
      <c r="B29" s="57">
        <v>43997</v>
      </c>
      <c r="C29" s="58" t="s">
        <v>49</v>
      </c>
      <c r="D29" s="58" t="s">
        <v>2251</v>
      </c>
      <c r="E29" s="58">
        <v>6.85</v>
      </c>
      <c r="F29" s="58"/>
      <c r="G29" s="43">
        <f t="shared" si="1"/>
        <v>2085.04</v>
      </c>
    </row>
    <row r="30" spans="1:7" ht="15" x14ac:dyDescent="0.25">
      <c r="A30" s="57">
        <v>43950</v>
      </c>
      <c r="B30" s="57">
        <v>43997</v>
      </c>
      <c r="C30" s="58" t="s">
        <v>2252</v>
      </c>
      <c r="D30" s="58" t="s">
        <v>2253</v>
      </c>
      <c r="E30" s="58">
        <v>6.35</v>
      </c>
      <c r="F30" s="58"/>
      <c r="G30" s="63">
        <f t="shared" si="1"/>
        <v>2078.69</v>
      </c>
    </row>
    <row r="31" spans="1:7" ht="15" x14ac:dyDescent="0.25">
      <c r="A31" s="57">
        <v>43971</v>
      </c>
      <c r="B31" s="57">
        <v>43997</v>
      </c>
      <c r="C31" s="58" t="s">
        <v>2217</v>
      </c>
      <c r="D31" s="58" t="s">
        <v>2254</v>
      </c>
      <c r="E31" s="58">
        <v>6.7</v>
      </c>
      <c r="F31" s="58"/>
      <c r="G31" s="43">
        <f t="shared" si="0"/>
        <v>2071.9900000000002</v>
      </c>
    </row>
    <row r="32" spans="1:7" ht="15" x14ac:dyDescent="0.25">
      <c r="A32" s="57">
        <v>43970</v>
      </c>
      <c r="B32" s="57">
        <v>43997</v>
      </c>
      <c r="C32" s="58" t="s">
        <v>444</v>
      </c>
      <c r="D32" s="58" t="s">
        <v>2254</v>
      </c>
      <c r="E32" s="58">
        <v>3.15</v>
      </c>
      <c r="F32" s="58"/>
      <c r="G32" s="43">
        <f t="shared" si="0"/>
        <v>2068.84</v>
      </c>
    </row>
    <row r="33" spans="1:7" ht="15" x14ac:dyDescent="0.25">
      <c r="A33" s="57">
        <v>43999</v>
      </c>
      <c r="B33" s="57">
        <v>43999</v>
      </c>
      <c r="C33" s="58" t="s">
        <v>2255</v>
      </c>
      <c r="D33" s="58" t="s">
        <v>2256</v>
      </c>
      <c r="E33" s="58">
        <v>181.5</v>
      </c>
      <c r="F33" s="58"/>
      <c r="G33" s="63">
        <f>G32-E33</f>
        <v>1887.3400000000001</v>
      </c>
    </row>
    <row r="34" spans="1:7" ht="15" x14ac:dyDescent="0.25">
      <c r="A34" s="57">
        <v>43999</v>
      </c>
      <c r="B34" s="57">
        <v>43999</v>
      </c>
      <c r="C34" s="58" t="s">
        <v>2257</v>
      </c>
      <c r="D34" s="58" t="s">
        <v>2258</v>
      </c>
      <c r="E34" s="58">
        <v>36.200000000000003</v>
      </c>
      <c r="F34" s="58"/>
      <c r="G34" s="43">
        <f>G33-E34</f>
        <v>1851.14</v>
      </c>
    </row>
    <row r="35" spans="1:7" ht="15" x14ac:dyDescent="0.25">
      <c r="A35" s="57">
        <v>43977</v>
      </c>
      <c r="B35" s="57">
        <v>43977</v>
      </c>
      <c r="C35" s="58" t="s">
        <v>107</v>
      </c>
      <c r="D35" s="58" t="s">
        <v>2259</v>
      </c>
      <c r="E35" s="58">
        <v>0.6</v>
      </c>
      <c r="F35" s="58"/>
      <c r="G35" s="63">
        <f>G34-E35</f>
        <v>1850.5400000000002</v>
      </c>
    </row>
    <row r="36" spans="1:7" ht="15" x14ac:dyDescent="0.25">
      <c r="A36" s="57">
        <v>43997</v>
      </c>
      <c r="B36" s="57">
        <v>43997</v>
      </c>
      <c r="C36" s="58" t="s">
        <v>710</v>
      </c>
      <c r="D36" s="58" t="s">
        <v>2260</v>
      </c>
      <c r="E36" s="58">
        <v>3.3</v>
      </c>
      <c r="F36" s="58"/>
      <c r="G36" s="43">
        <f t="shared" si="0"/>
        <v>1847.2400000000002</v>
      </c>
    </row>
    <row r="37" spans="1:7" ht="15" x14ac:dyDescent="0.25">
      <c r="A37" s="57">
        <v>43997</v>
      </c>
      <c r="B37" s="57">
        <v>43997</v>
      </c>
      <c r="C37" s="58" t="s">
        <v>1574</v>
      </c>
      <c r="D37" s="58" t="s">
        <v>2261</v>
      </c>
      <c r="E37" s="58">
        <v>3.25</v>
      </c>
      <c r="F37" s="58"/>
      <c r="G37" s="63">
        <f>G36-E37</f>
        <v>1843.9900000000002</v>
      </c>
    </row>
    <row r="38" spans="1:7" ht="15" x14ac:dyDescent="0.25">
      <c r="A38" s="57">
        <v>43997</v>
      </c>
      <c r="B38" s="57">
        <v>43997</v>
      </c>
      <c r="C38" s="58" t="s">
        <v>2262</v>
      </c>
      <c r="D38" s="58" t="s">
        <v>2263</v>
      </c>
      <c r="E38" s="58">
        <v>3.95</v>
      </c>
      <c r="F38" s="58"/>
      <c r="G38" s="43">
        <f t="shared" si="1"/>
        <v>1840.0400000000002</v>
      </c>
    </row>
    <row r="39" spans="1:7" ht="15" x14ac:dyDescent="0.25">
      <c r="A39" s="57">
        <v>43993</v>
      </c>
      <c r="B39" s="57">
        <v>43993</v>
      </c>
      <c r="C39" s="58" t="s">
        <v>130</v>
      </c>
      <c r="D39" s="58" t="s">
        <v>803</v>
      </c>
      <c r="E39" s="58">
        <v>2.7</v>
      </c>
      <c r="F39" s="58"/>
      <c r="G39" s="63">
        <f t="shared" si="1"/>
        <v>1837.3400000000001</v>
      </c>
    </row>
    <row r="40" spans="1:7" ht="15" x14ac:dyDescent="0.25">
      <c r="A40" s="57">
        <v>43994</v>
      </c>
      <c r="B40" s="57">
        <v>43994</v>
      </c>
      <c r="C40" s="58" t="s">
        <v>47</v>
      </c>
      <c r="D40" s="58" t="s">
        <v>2264</v>
      </c>
      <c r="E40" s="58">
        <v>2.35</v>
      </c>
      <c r="F40" s="58"/>
      <c r="G40" s="43">
        <f t="shared" si="0"/>
        <v>1834.9900000000002</v>
      </c>
    </row>
    <row r="41" spans="1:7" ht="15" x14ac:dyDescent="0.25">
      <c r="A41" s="57">
        <v>43997</v>
      </c>
      <c r="B41" s="57">
        <v>43997</v>
      </c>
      <c r="C41" s="58" t="s">
        <v>70</v>
      </c>
      <c r="D41" s="58" t="s">
        <v>2265</v>
      </c>
      <c r="E41" s="58">
        <v>10</v>
      </c>
      <c r="F41" s="58"/>
      <c r="G41" s="63">
        <f>G40-E41</f>
        <v>1824.9900000000002</v>
      </c>
    </row>
    <row r="42" spans="1:7" ht="15" x14ac:dyDescent="0.25">
      <c r="A42" s="57">
        <v>43978</v>
      </c>
      <c r="B42" s="57">
        <v>43978</v>
      </c>
      <c r="C42" s="58" t="s">
        <v>85</v>
      </c>
      <c r="D42" s="58" t="s">
        <v>2271</v>
      </c>
      <c r="E42" s="58">
        <v>5.8</v>
      </c>
      <c r="F42" s="58"/>
      <c r="G42" s="43">
        <f t="shared" si="2"/>
        <v>1819.1900000000003</v>
      </c>
    </row>
    <row r="43" spans="1:7" ht="15" x14ac:dyDescent="0.25">
      <c r="A43" s="57">
        <v>43998</v>
      </c>
      <c r="B43" s="57">
        <v>43998</v>
      </c>
      <c r="C43" s="58" t="s">
        <v>130</v>
      </c>
      <c r="D43" s="58" t="s">
        <v>7</v>
      </c>
      <c r="E43" s="58">
        <v>6.3</v>
      </c>
      <c r="F43" s="58"/>
      <c r="G43" s="63">
        <f t="shared" si="2"/>
        <v>1812.8900000000003</v>
      </c>
    </row>
    <row r="44" spans="1:7" ht="15" x14ac:dyDescent="0.25">
      <c r="A44" s="57">
        <v>43994</v>
      </c>
      <c r="B44" s="57">
        <v>43994</v>
      </c>
      <c r="C44" s="58" t="s">
        <v>130</v>
      </c>
      <c r="D44" s="58" t="s">
        <v>2272</v>
      </c>
      <c r="E44" s="58">
        <v>5.0999999999999996</v>
      </c>
      <c r="F44" s="58"/>
      <c r="G44" s="43">
        <f t="shared" si="0"/>
        <v>1807.7900000000004</v>
      </c>
    </row>
    <row r="45" spans="1:7" ht="15" x14ac:dyDescent="0.25">
      <c r="A45" s="57">
        <v>43999</v>
      </c>
      <c r="B45" s="57">
        <v>43999</v>
      </c>
      <c r="C45" s="58" t="s">
        <v>169</v>
      </c>
      <c r="D45" s="58" t="s">
        <v>2273</v>
      </c>
      <c r="E45" s="58">
        <v>2.9</v>
      </c>
      <c r="F45" s="58"/>
      <c r="G45" s="63">
        <f>G44-E45</f>
        <v>1804.8900000000003</v>
      </c>
    </row>
    <row r="46" spans="1:7" ht="15" x14ac:dyDescent="0.25">
      <c r="A46" s="57">
        <v>43998</v>
      </c>
      <c r="B46" s="57">
        <v>43998</v>
      </c>
      <c r="C46" s="58" t="s">
        <v>130</v>
      </c>
      <c r="D46" s="58" t="s">
        <v>2274</v>
      </c>
      <c r="E46" s="58">
        <v>3.25</v>
      </c>
      <c r="F46" s="58"/>
      <c r="G46" s="43">
        <f t="shared" si="3"/>
        <v>1801.6400000000003</v>
      </c>
    </row>
    <row r="47" spans="1:7" ht="15" x14ac:dyDescent="0.25">
      <c r="A47" s="57">
        <v>43997</v>
      </c>
      <c r="B47" s="57">
        <v>43997</v>
      </c>
      <c r="C47" s="58" t="s">
        <v>130</v>
      </c>
      <c r="D47" s="58" t="s">
        <v>7</v>
      </c>
      <c r="E47" s="58">
        <v>5.7</v>
      </c>
      <c r="F47" s="58"/>
      <c r="G47" s="63">
        <f t="shared" si="3"/>
        <v>1795.9400000000003</v>
      </c>
    </row>
    <row r="48" spans="1:7" ht="15" x14ac:dyDescent="0.25">
      <c r="A48" s="57">
        <v>43991</v>
      </c>
      <c r="B48" s="57">
        <v>43991</v>
      </c>
      <c r="C48" s="58" t="s">
        <v>107</v>
      </c>
      <c r="D48" s="58" t="s">
        <v>2275</v>
      </c>
      <c r="E48" s="58">
        <v>1.2</v>
      </c>
      <c r="F48" s="58"/>
      <c r="G48" s="43">
        <f t="shared" si="0"/>
        <v>1794.7400000000002</v>
      </c>
    </row>
    <row r="49" spans="1:7" ht="15" x14ac:dyDescent="0.25">
      <c r="A49" s="57">
        <v>43991</v>
      </c>
      <c r="B49" s="57">
        <v>43991</v>
      </c>
      <c r="C49" s="58" t="s">
        <v>55</v>
      </c>
      <c r="D49" s="58" t="s">
        <v>2276</v>
      </c>
      <c r="E49" s="58">
        <v>4.3</v>
      </c>
      <c r="F49" s="58"/>
      <c r="G49" s="43">
        <f t="shared" si="0"/>
        <v>1790.4400000000003</v>
      </c>
    </row>
    <row r="50" spans="1:7" ht="15" x14ac:dyDescent="0.25">
      <c r="A50" s="57">
        <v>43986</v>
      </c>
      <c r="B50" s="57">
        <v>43986</v>
      </c>
      <c r="C50" s="58" t="s">
        <v>2277</v>
      </c>
      <c r="D50" s="58" t="s">
        <v>2278</v>
      </c>
      <c r="E50" s="58">
        <v>181.5</v>
      </c>
      <c r="F50" s="58"/>
      <c r="G50" s="63">
        <f t="shared" si="0"/>
        <v>1608.9400000000003</v>
      </c>
    </row>
    <row r="51" spans="1:7" ht="15" x14ac:dyDescent="0.25">
      <c r="A51" s="57">
        <v>43987</v>
      </c>
      <c r="B51" s="57">
        <v>43987</v>
      </c>
      <c r="C51" s="58" t="s">
        <v>972</v>
      </c>
      <c r="D51" s="58" t="s">
        <v>2279</v>
      </c>
      <c r="E51" s="58">
        <v>19.3</v>
      </c>
      <c r="F51" s="58"/>
      <c r="G51" s="43">
        <f t="shared" si="0"/>
        <v>1589.6400000000003</v>
      </c>
    </row>
    <row r="52" spans="1:7" ht="15" x14ac:dyDescent="0.25">
      <c r="A52" s="57">
        <v>43988</v>
      </c>
      <c r="B52" s="57">
        <v>43988</v>
      </c>
      <c r="C52" s="58" t="s">
        <v>972</v>
      </c>
      <c r="D52" s="58" t="s">
        <v>2279</v>
      </c>
      <c r="E52" s="58">
        <v>19.3</v>
      </c>
      <c r="F52" s="58"/>
      <c r="G52" s="63">
        <f t="shared" si="0"/>
        <v>1570.3400000000004</v>
      </c>
    </row>
    <row r="53" spans="1:7" ht="15" x14ac:dyDescent="0.25">
      <c r="A53" s="57">
        <v>43963</v>
      </c>
      <c r="B53" s="57">
        <v>43963</v>
      </c>
      <c r="C53" s="58" t="s">
        <v>2280</v>
      </c>
      <c r="D53" s="58" t="s">
        <v>2281</v>
      </c>
      <c r="E53" s="58">
        <v>19.989999999999998</v>
      </c>
      <c r="F53" s="58"/>
      <c r="G53" s="63">
        <f t="shared" si="0"/>
        <v>1550.3500000000004</v>
      </c>
    </row>
    <row r="54" spans="1:7" ht="15" x14ac:dyDescent="0.25">
      <c r="A54" s="57">
        <v>43992</v>
      </c>
      <c r="B54" s="57">
        <v>43992</v>
      </c>
      <c r="C54" s="58" t="s">
        <v>130</v>
      </c>
      <c r="D54" s="58" t="s">
        <v>2282</v>
      </c>
      <c r="E54" s="58">
        <v>2.15</v>
      </c>
      <c r="F54" s="58"/>
      <c r="G54" s="43">
        <f t="shared" si="0"/>
        <v>1548.2000000000003</v>
      </c>
    </row>
    <row r="55" spans="1:7" ht="15" x14ac:dyDescent="0.25">
      <c r="A55" s="57">
        <v>43992</v>
      </c>
      <c r="B55" s="57">
        <v>43992</v>
      </c>
      <c r="C55" s="58" t="s">
        <v>521</v>
      </c>
      <c r="D55" s="58" t="s">
        <v>2283</v>
      </c>
      <c r="E55" s="58">
        <v>3.3</v>
      </c>
      <c r="F55" s="58"/>
      <c r="G55" s="63">
        <f t="shared" si="0"/>
        <v>1544.9000000000003</v>
      </c>
    </row>
    <row r="56" spans="1:7" ht="15" x14ac:dyDescent="0.25">
      <c r="A56" s="57">
        <v>44000</v>
      </c>
      <c r="B56" s="57">
        <v>44000</v>
      </c>
      <c r="C56" s="58" t="s">
        <v>45</v>
      </c>
      <c r="D56" s="58" t="s">
        <v>2284</v>
      </c>
      <c r="E56" s="58">
        <v>3.6</v>
      </c>
      <c r="F56" s="58"/>
      <c r="G56" s="43">
        <f t="shared" si="0"/>
        <v>1541.3000000000004</v>
      </c>
    </row>
    <row r="57" spans="1:7" ht="15" x14ac:dyDescent="0.25">
      <c r="A57" s="57">
        <v>44000</v>
      </c>
      <c r="B57" s="57">
        <v>44000</v>
      </c>
      <c r="C57" s="58" t="s">
        <v>2285</v>
      </c>
      <c r="D57" s="58" t="s">
        <v>2286</v>
      </c>
      <c r="E57" s="58">
        <v>53</v>
      </c>
      <c r="F57" s="58"/>
      <c r="G57" s="43">
        <f t="shared" si="0"/>
        <v>1488.3000000000004</v>
      </c>
    </row>
    <row r="58" spans="1:7" ht="15" x14ac:dyDescent="0.25">
      <c r="A58" s="57">
        <v>44000</v>
      </c>
      <c r="B58" s="57">
        <v>44000</v>
      </c>
      <c r="C58" s="58" t="s">
        <v>2287</v>
      </c>
      <c r="D58" s="58" t="s">
        <v>2288</v>
      </c>
      <c r="E58" s="58">
        <v>1</v>
      </c>
      <c r="F58" s="58"/>
      <c r="G58" s="63">
        <f t="shared" si="0"/>
        <v>1487.3000000000004</v>
      </c>
    </row>
    <row r="59" spans="1:7" ht="15" x14ac:dyDescent="0.25">
      <c r="A59" s="57">
        <v>43983</v>
      </c>
      <c r="B59" s="57">
        <v>43983</v>
      </c>
      <c r="C59" s="58" t="s">
        <v>2289</v>
      </c>
      <c r="D59" s="58" t="s">
        <v>1605</v>
      </c>
      <c r="E59" s="58">
        <v>5.15</v>
      </c>
      <c r="F59" s="58"/>
      <c r="G59" s="63">
        <f t="shared" si="0"/>
        <v>1482.1500000000003</v>
      </c>
    </row>
    <row r="60" spans="1:7" ht="15" x14ac:dyDescent="0.25">
      <c r="A60" s="57">
        <v>44001</v>
      </c>
      <c r="B60" s="57">
        <v>44001</v>
      </c>
      <c r="C60" s="58" t="s">
        <v>1598</v>
      </c>
      <c r="D60" s="58" t="s">
        <v>2290</v>
      </c>
      <c r="E60" s="58">
        <v>89.82</v>
      </c>
      <c r="F60" s="58"/>
      <c r="G60" s="43">
        <f t="shared" si="0"/>
        <v>1392.3300000000004</v>
      </c>
    </row>
    <row r="61" spans="1:7" ht="15" x14ac:dyDescent="0.25">
      <c r="A61" s="57">
        <v>44001</v>
      </c>
      <c r="B61" s="57">
        <v>44001</v>
      </c>
      <c r="C61" s="58" t="s">
        <v>122</v>
      </c>
      <c r="D61" s="58" t="s">
        <v>2160</v>
      </c>
      <c r="E61" s="58">
        <v>2.6</v>
      </c>
      <c r="F61" s="58"/>
      <c r="G61" s="43">
        <f t="shared" si="0"/>
        <v>1389.7300000000005</v>
      </c>
    </row>
    <row r="62" spans="1:7" ht="15" x14ac:dyDescent="0.25">
      <c r="A62" s="57">
        <v>44002</v>
      </c>
      <c r="B62" s="57">
        <v>44002</v>
      </c>
      <c r="C62" s="58" t="s">
        <v>2291</v>
      </c>
      <c r="D62" s="58" t="s">
        <v>2292</v>
      </c>
      <c r="E62" s="58">
        <v>4.5999999999999996</v>
      </c>
      <c r="F62" s="58"/>
      <c r="G62" s="63">
        <f t="shared" si="0"/>
        <v>1385.1300000000006</v>
      </c>
    </row>
    <row r="63" spans="1:7" ht="15" x14ac:dyDescent="0.25">
      <c r="A63" s="57">
        <v>44003</v>
      </c>
      <c r="B63" s="57">
        <v>44003</v>
      </c>
      <c r="C63" s="58" t="s">
        <v>122</v>
      </c>
      <c r="D63" s="58" t="s">
        <v>2293</v>
      </c>
      <c r="E63" s="58">
        <v>2.2000000000000002</v>
      </c>
      <c r="F63" s="58"/>
      <c r="G63" s="63">
        <f t="shared" si="0"/>
        <v>1382.9300000000005</v>
      </c>
    </row>
    <row r="64" spans="1:7" ht="15" x14ac:dyDescent="0.25">
      <c r="A64" s="57">
        <v>43999</v>
      </c>
      <c r="B64" s="57">
        <v>43999</v>
      </c>
      <c r="C64" s="58" t="s">
        <v>130</v>
      </c>
      <c r="D64" s="58" t="s">
        <v>7</v>
      </c>
      <c r="E64" s="58">
        <v>7.25</v>
      </c>
      <c r="F64" s="58"/>
      <c r="G64" s="43">
        <f t="shared" si="0"/>
        <v>1375.6800000000005</v>
      </c>
    </row>
    <row r="65" spans="1:7" ht="15" x14ac:dyDescent="0.25">
      <c r="A65" s="57">
        <v>44001</v>
      </c>
      <c r="B65" s="57">
        <v>44001</v>
      </c>
      <c r="C65" s="58" t="s">
        <v>130</v>
      </c>
      <c r="D65" s="58" t="s">
        <v>2294</v>
      </c>
      <c r="E65" s="58">
        <v>7.75</v>
      </c>
      <c r="F65" s="58"/>
      <c r="G65" s="43">
        <f t="shared" si="0"/>
        <v>1367.9300000000005</v>
      </c>
    </row>
    <row r="66" spans="1:7" ht="15" x14ac:dyDescent="0.25">
      <c r="A66" s="57">
        <v>44001</v>
      </c>
      <c r="B66" s="57">
        <v>44001</v>
      </c>
      <c r="C66" s="58" t="s">
        <v>307</v>
      </c>
      <c r="D66" s="58" t="s">
        <v>2295</v>
      </c>
      <c r="E66" s="58">
        <v>1.1000000000000001</v>
      </c>
      <c r="F66" s="58"/>
      <c r="G66" s="63">
        <f t="shared" si="0"/>
        <v>1366.8300000000006</v>
      </c>
    </row>
    <row r="67" spans="1:7" ht="15" x14ac:dyDescent="0.25">
      <c r="A67" s="57">
        <v>43888</v>
      </c>
      <c r="B67" s="57">
        <v>44005</v>
      </c>
      <c r="C67" s="58" t="s">
        <v>232</v>
      </c>
      <c r="D67" s="58" t="s">
        <v>2296</v>
      </c>
      <c r="E67" s="58">
        <v>1.8</v>
      </c>
      <c r="F67" s="58"/>
      <c r="G67" s="63">
        <f t="shared" si="0"/>
        <v>1365.0300000000007</v>
      </c>
    </row>
    <row r="68" spans="1:7" ht="15" x14ac:dyDescent="0.25">
      <c r="A68" s="57">
        <v>44004</v>
      </c>
      <c r="B68" s="57">
        <v>44005</v>
      </c>
      <c r="C68" s="58" t="s">
        <v>130</v>
      </c>
      <c r="D68" s="58" t="s">
        <v>7</v>
      </c>
      <c r="E68" s="58">
        <v>11.5</v>
      </c>
      <c r="F68" s="58"/>
      <c r="G68" s="43">
        <f t="shared" si="0"/>
        <v>1353.5300000000007</v>
      </c>
    </row>
    <row r="69" spans="1:7" ht="14.25" customHeight="1" x14ac:dyDescent="0.25">
      <c r="A69" s="57">
        <v>44004</v>
      </c>
      <c r="B69" s="57">
        <v>44005</v>
      </c>
      <c r="C69" s="58" t="s">
        <v>130</v>
      </c>
      <c r="D69" s="58" t="s">
        <v>2297</v>
      </c>
      <c r="E69" s="58">
        <v>6.8</v>
      </c>
      <c r="F69" s="58"/>
      <c r="G69" s="43">
        <f t="shared" si="0"/>
        <v>1346.7300000000007</v>
      </c>
    </row>
    <row r="70" spans="1:7" ht="14.25" customHeight="1" x14ac:dyDescent="0.25">
      <c r="A70" s="57">
        <v>43972</v>
      </c>
      <c r="B70" s="57">
        <v>44005</v>
      </c>
      <c r="C70" s="57" t="s">
        <v>1922</v>
      </c>
      <c r="D70" s="58" t="s">
        <v>2012</v>
      </c>
      <c r="E70" s="58">
        <v>1.25</v>
      </c>
      <c r="F70" s="58"/>
      <c r="G70" s="63">
        <f t="shared" si="0"/>
        <v>1345.4800000000007</v>
      </c>
    </row>
    <row r="71" spans="1:7" ht="14.25" customHeight="1" x14ac:dyDescent="0.25">
      <c r="A71" s="57">
        <v>44004</v>
      </c>
      <c r="B71" s="57">
        <v>44005</v>
      </c>
      <c r="C71" s="57" t="s">
        <v>128</v>
      </c>
      <c r="D71" s="58" t="s">
        <v>1534</v>
      </c>
      <c r="E71" s="58">
        <v>2.0499999999999998</v>
      </c>
      <c r="F71" s="58"/>
      <c r="G71" s="43">
        <f t="shared" si="0"/>
        <v>1343.4300000000007</v>
      </c>
    </row>
    <row r="72" spans="1:7" ht="14.25" customHeight="1" x14ac:dyDescent="0.25">
      <c r="A72" s="57">
        <v>43927</v>
      </c>
      <c r="B72" s="57">
        <v>44005</v>
      </c>
      <c r="C72" s="57" t="s">
        <v>58</v>
      </c>
      <c r="D72" s="58" t="s">
        <v>2298</v>
      </c>
      <c r="E72" s="58">
        <v>7.25</v>
      </c>
      <c r="F72" s="58"/>
      <c r="G72" s="43">
        <f t="shared" si="0"/>
        <v>1336.1800000000007</v>
      </c>
    </row>
    <row r="73" spans="1:7" ht="14.25" customHeight="1" x14ac:dyDescent="0.25">
      <c r="A73" s="57">
        <v>43889</v>
      </c>
      <c r="B73" s="57">
        <v>44005</v>
      </c>
      <c r="C73" s="57" t="s">
        <v>107</v>
      </c>
      <c r="D73" s="58" t="s">
        <v>2299</v>
      </c>
      <c r="E73" s="58">
        <v>1.5</v>
      </c>
      <c r="F73" s="58"/>
      <c r="G73" s="63">
        <f t="shared" si="0"/>
        <v>1334.6800000000007</v>
      </c>
    </row>
    <row r="74" spans="1:7" ht="15" x14ac:dyDescent="0.25">
      <c r="A74" s="57">
        <v>44004</v>
      </c>
      <c r="B74" s="57">
        <v>44005</v>
      </c>
      <c r="C74" s="57" t="s">
        <v>45</v>
      </c>
      <c r="D74" s="58" t="s">
        <v>2300</v>
      </c>
      <c r="E74" s="58">
        <v>9.3000000000000007</v>
      </c>
      <c r="F74" s="58"/>
      <c r="G74" s="43">
        <f t="shared" si="0"/>
        <v>1325.3800000000008</v>
      </c>
    </row>
    <row r="75" spans="1:7" ht="15" x14ac:dyDescent="0.25">
      <c r="A75" s="57">
        <v>43887</v>
      </c>
      <c r="B75" s="57">
        <v>44005</v>
      </c>
      <c r="C75" s="57" t="s">
        <v>2301</v>
      </c>
      <c r="D75" s="58" t="s">
        <v>2302</v>
      </c>
      <c r="E75" s="58">
        <v>4.9000000000000004</v>
      </c>
      <c r="F75" s="58"/>
      <c r="G75" s="43">
        <f t="shared" si="0"/>
        <v>1320.4800000000007</v>
      </c>
    </row>
    <row r="76" spans="1:7" ht="15" x14ac:dyDescent="0.25">
      <c r="A76" s="57">
        <v>43991</v>
      </c>
      <c r="B76" s="57">
        <v>44005</v>
      </c>
      <c r="C76" s="57" t="s">
        <v>72</v>
      </c>
      <c r="D76" s="58" t="s">
        <v>2303</v>
      </c>
      <c r="E76" s="58">
        <v>2.5499999999999998</v>
      </c>
      <c r="F76" s="58"/>
      <c r="G76" s="63">
        <f t="shared" si="0"/>
        <v>1317.9300000000007</v>
      </c>
    </row>
    <row r="77" spans="1:7" ht="15" x14ac:dyDescent="0.25">
      <c r="A77" s="57">
        <v>44005</v>
      </c>
      <c r="B77" s="57">
        <v>44005</v>
      </c>
      <c r="C77" s="57" t="s">
        <v>710</v>
      </c>
      <c r="D77" s="58" t="s">
        <v>2304</v>
      </c>
      <c r="E77" s="58">
        <v>1</v>
      </c>
      <c r="F77" s="58"/>
      <c r="G77" s="43">
        <f t="shared" si="0"/>
        <v>1316.9300000000007</v>
      </c>
    </row>
    <row r="78" spans="1:7" ht="15" x14ac:dyDescent="0.25">
      <c r="A78" s="57">
        <v>43984</v>
      </c>
      <c r="B78" s="57">
        <v>43984</v>
      </c>
      <c r="C78" s="57" t="s">
        <v>45</v>
      </c>
      <c r="D78" s="58" t="s">
        <v>2305</v>
      </c>
      <c r="E78" s="58">
        <v>3.55</v>
      </c>
      <c r="F78" s="58"/>
      <c r="G78" s="63">
        <f t="shared" si="0"/>
        <v>1313.3800000000008</v>
      </c>
    </row>
    <row r="79" spans="1:7" ht="15" x14ac:dyDescent="0.25">
      <c r="A79" s="57">
        <v>44005</v>
      </c>
      <c r="B79" s="57">
        <v>44005</v>
      </c>
      <c r="C79" s="57" t="s">
        <v>62</v>
      </c>
      <c r="D79" s="58" t="s">
        <v>2306</v>
      </c>
      <c r="E79" s="58">
        <v>1.2</v>
      </c>
      <c r="F79" s="58"/>
      <c r="G79" s="43">
        <f t="shared" si="0"/>
        <v>1312.1800000000007</v>
      </c>
    </row>
    <row r="80" spans="1:7" ht="15" x14ac:dyDescent="0.25">
      <c r="A80" s="57">
        <v>43991</v>
      </c>
      <c r="B80" s="57">
        <v>43991</v>
      </c>
      <c r="C80" s="57" t="s">
        <v>1405</v>
      </c>
      <c r="D80" s="58" t="s">
        <v>2307</v>
      </c>
      <c r="E80" s="58">
        <v>1</v>
      </c>
      <c r="F80" s="58"/>
      <c r="G80" s="43">
        <f t="shared" si="0"/>
        <v>1311.1800000000007</v>
      </c>
    </row>
    <row r="81" spans="1:7" ht="15" x14ac:dyDescent="0.25">
      <c r="A81" s="57">
        <v>43983</v>
      </c>
      <c r="B81" s="57">
        <v>43983</v>
      </c>
      <c r="C81" s="57" t="s">
        <v>56</v>
      </c>
      <c r="D81" s="58" t="s">
        <v>2308</v>
      </c>
      <c r="E81" s="58">
        <v>3.9</v>
      </c>
      <c r="F81" s="58"/>
      <c r="G81" s="63">
        <f t="shared" si="0"/>
        <v>1307.2800000000007</v>
      </c>
    </row>
    <row r="82" spans="1:7" ht="15" x14ac:dyDescent="0.25">
      <c r="A82" s="57">
        <v>44000</v>
      </c>
      <c r="B82" s="57">
        <v>44000</v>
      </c>
      <c r="C82" s="57" t="s">
        <v>2309</v>
      </c>
      <c r="D82" s="58" t="s">
        <v>2310</v>
      </c>
      <c r="E82" s="58">
        <v>4.55</v>
      </c>
      <c r="F82" s="58"/>
      <c r="G82" s="43">
        <f t="shared" si="0"/>
        <v>1302.7300000000007</v>
      </c>
    </row>
    <row r="83" spans="1:7" ht="15" x14ac:dyDescent="0.25">
      <c r="A83" s="57">
        <v>44005</v>
      </c>
      <c r="B83" s="57">
        <v>44005</v>
      </c>
      <c r="C83" s="57" t="s">
        <v>56</v>
      </c>
      <c r="D83" s="58" t="s">
        <v>2311</v>
      </c>
      <c r="E83" s="58">
        <v>5.75</v>
      </c>
      <c r="F83" s="58"/>
      <c r="G83" s="43">
        <f t="shared" si="0"/>
        <v>1296.9800000000007</v>
      </c>
    </row>
    <row r="84" spans="1:7" ht="15" x14ac:dyDescent="0.25">
      <c r="A84" s="57">
        <v>44004</v>
      </c>
      <c r="B84" s="57">
        <v>44004</v>
      </c>
      <c r="C84" s="57" t="s">
        <v>2312</v>
      </c>
      <c r="D84" s="58" t="s">
        <v>2313</v>
      </c>
      <c r="E84" s="58">
        <v>0.8</v>
      </c>
      <c r="F84" s="58"/>
      <c r="G84" s="63">
        <f t="shared" si="0"/>
        <v>1296.1800000000007</v>
      </c>
    </row>
    <row r="85" spans="1:7" ht="15" x14ac:dyDescent="0.25">
      <c r="A85" s="57">
        <v>44003</v>
      </c>
      <c r="B85" s="57">
        <v>44003</v>
      </c>
      <c r="C85" s="57" t="s">
        <v>2312</v>
      </c>
      <c r="D85" s="58" t="s">
        <v>2313</v>
      </c>
      <c r="E85" s="58">
        <v>1.65</v>
      </c>
      <c r="F85" s="58"/>
      <c r="G85" s="43">
        <f t="shared" si="0"/>
        <v>1294.5300000000007</v>
      </c>
    </row>
    <row r="86" spans="1:7" ht="15" x14ac:dyDescent="0.25">
      <c r="A86" s="57">
        <v>44005</v>
      </c>
      <c r="B86" s="57">
        <v>44005</v>
      </c>
      <c r="C86" s="57" t="s">
        <v>1405</v>
      </c>
      <c r="D86" s="58" t="s">
        <v>1780</v>
      </c>
      <c r="E86" s="58">
        <v>2.1</v>
      </c>
      <c r="F86" s="58"/>
      <c r="G86" s="43">
        <f t="shared" si="0"/>
        <v>1292.4300000000007</v>
      </c>
    </row>
    <row r="87" spans="1:7" ht="15" x14ac:dyDescent="0.25">
      <c r="A87" s="57">
        <v>43905</v>
      </c>
      <c r="B87" s="57">
        <v>44007</v>
      </c>
      <c r="C87" s="57" t="s">
        <v>130</v>
      </c>
      <c r="D87" s="58" t="s">
        <v>2314</v>
      </c>
      <c r="E87" s="58">
        <v>12.55</v>
      </c>
      <c r="F87" s="58"/>
      <c r="G87" s="63">
        <f t="shared" si="0"/>
        <v>1279.8800000000008</v>
      </c>
    </row>
    <row r="88" spans="1:7" ht="15" x14ac:dyDescent="0.25">
      <c r="A88" s="57">
        <v>43944</v>
      </c>
      <c r="B88" s="57">
        <v>44007</v>
      </c>
      <c r="C88" s="57" t="s">
        <v>130</v>
      </c>
      <c r="D88" s="58" t="s">
        <v>2315</v>
      </c>
      <c r="E88" s="58">
        <v>16.399999999999999</v>
      </c>
      <c r="F88" s="58"/>
      <c r="G88" s="43">
        <f t="shared" si="0"/>
        <v>1263.4800000000007</v>
      </c>
    </row>
    <row r="89" spans="1:7" ht="15" x14ac:dyDescent="0.25">
      <c r="A89" s="57">
        <v>43943</v>
      </c>
      <c r="B89" s="57">
        <v>44007</v>
      </c>
      <c r="C89" s="57" t="s">
        <v>130</v>
      </c>
      <c r="D89" s="58" t="s">
        <v>2315</v>
      </c>
      <c r="E89" s="58">
        <v>16.149999999999999</v>
      </c>
      <c r="F89" s="58"/>
      <c r="G89" s="63">
        <f t="shared" si="0"/>
        <v>1247.3300000000006</v>
      </c>
    </row>
    <row r="90" spans="1:7" ht="15" x14ac:dyDescent="0.25">
      <c r="A90" s="57">
        <v>43942</v>
      </c>
      <c r="B90" s="57">
        <v>44007</v>
      </c>
      <c r="C90" s="57" t="s">
        <v>130</v>
      </c>
      <c r="D90" s="58" t="s">
        <v>2315</v>
      </c>
      <c r="E90" s="58">
        <v>13.75</v>
      </c>
      <c r="F90" s="58"/>
      <c r="G90" s="43">
        <f t="shared" si="0"/>
        <v>1233.5800000000006</v>
      </c>
    </row>
    <row r="91" spans="1:7" ht="15" x14ac:dyDescent="0.25">
      <c r="A91" s="57">
        <v>44007</v>
      </c>
      <c r="B91" s="57">
        <v>44007</v>
      </c>
      <c r="C91" s="57" t="s">
        <v>45</v>
      </c>
      <c r="D91" s="58" t="s">
        <v>2316</v>
      </c>
      <c r="E91" s="58">
        <v>3.7</v>
      </c>
      <c r="F91" s="58"/>
      <c r="G91" s="43">
        <f t="shared" si="0"/>
        <v>1229.8800000000006</v>
      </c>
    </row>
    <row r="92" spans="1:7" ht="15" x14ac:dyDescent="0.25">
      <c r="A92" s="57">
        <v>44007</v>
      </c>
      <c r="B92" s="57">
        <v>44012</v>
      </c>
      <c r="C92" s="65" t="s">
        <v>2317</v>
      </c>
      <c r="D92" s="59" t="s">
        <v>100</v>
      </c>
      <c r="E92" s="58">
        <v>3.1</v>
      </c>
      <c r="F92" s="58"/>
      <c r="G92" s="63">
        <f t="shared" si="0"/>
        <v>1226.7800000000007</v>
      </c>
    </row>
    <row r="93" spans="1:7" ht="15" x14ac:dyDescent="0.25">
      <c r="A93" s="57">
        <v>44007</v>
      </c>
      <c r="B93" s="57">
        <v>44012</v>
      </c>
      <c r="C93" s="65" t="s">
        <v>710</v>
      </c>
      <c r="D93" s="59" t="s">
        <v>100</v>
      </c>
      <c r="E93" s="58">
        <v>1</v>
      </c>
      <c r="F93" s="58"/>
      <c r="G93" s="43">
        <f t="shared" ref="G93:G175" si="5">G92-E93</f>
        <v>1225.7800000000007</v>
      </c>
    </row>
    <row r="94" spans="1:7" ht="15" x14ac:dyDescent="0.25">
      <c r="A94" s="57">
        <v>44005</v>
      </c>
      <c r="B94" s="57">
        <v>44012</v>
      </c>
      <c r="C94" s="65" t="s">
        <v>556</v>
      </c>
      <c r="D94" s="59" t="s">
        <v>2318</v>
      </c>
      <c r="E94" s="58">
        <v>5.2</v>
      </c>
      <c r="F94" s="58"/>
      <c r="G94" s="43">
        <f t="shared" si="5"/>
        <v>1220.5800000000006</v>
      </c>
    </row>
    <row r="95" spans="1:7" ht="15" x14ac:dyDescent="0.25">
      <c r="A95" s="57">
        <v>44008</v>
      </c>
      <c r="B95" s="57">
        <v>44012</v>
      </c>
      <c r="C95" s="65" t="s">
        <v>130</v>
      </c>
      <c r="D95" s="59" t="s">
        <v>18</v>
      </c>
      <c r="E95" s="58">
        <v>7.4</v>
      </c>
      <c r="F95" s="58"/>
      <c r="G95" s="63">
        <f t="shared" si="5"/>
        <v>1213.1800000000005</v>
      </c>
    </row>
    <row r="96" spans="1:7" ht="15" x14ac:dyDescent="0.25">
      <c r="A96" s="57">
        <v>44012</v>
      </c>
      <c r="B96" s="57">
        <v>44012</v>
      </c>
      <c r="C96" s="65" t="s">
        <v>135</v>
      </c>
      <c r="D96" s="59" t="s">
        <v>2319</v>
      </c>
      <c r="E96" s="58">
        <v>1.35</v>
      </c>
      <c r="F96" s="58"/>
      <c r="G96" s="43">
        <f t="shared" si="5"/>
        <v>1211.8300000000006</v>
      </c>
    </row>
    <row r="97" spans="1:7" ht="15" x14ac:dyDescent="0.25">
      <c r="A97" s="57">
        <v>44011</v>
      </c>
      <c r="B97" s="57">
        <v>44012</v>
      </c>
      <c r="C97" s="65" t="s">
        <v>130</v>
      </c>
      <c r="D97" s="59" t="s">
        <v>2320</v>
      </c>
      <c r="E97" s="58">
        <v>4.8499999999999996</v>
      </c>
      <c r="F97" s="58"/>
      <c r="G97" s="43">
        <f t="shared" si="5"/>
        <v>1206.9800000000007</v>
      </c>
    </row>
    <row r="98" spans="1:7" ht="15" x14ac:dyDescent="0.25">
      <c r="A98" s="57">
        <v>44011</v>
      </c>
      <c r="B98" s="57">
        <v>44012</v>
      </c>
      <c r="C98" s="65" t="s">
        <v>135</v>
      </c>
      <c r="D98" s="59" t="s">
        <v>2321</v>
      </c>
      <c r="E98" s="58">
        <v>15.1</v>
      </c>
      <c r="F98" s="58"/>
      <c r="G98" s="63">
        <f t="shared" si="5"/>
        <v>1191.8800000000008</v>
      </c>
    </row>
    <row r="99" spans="1:7" ht="15" x14ac:dyDescent="0.25">
      <c r="A99" s="57">
        <v>44012</v>
      </c>
      <c r="B99" s="57">
        <v>44012</v>
      </c>
      <c r="C99" s="65" t="s">
        <v>135</v>
      </c>
      <c r="D99" s="59" t="s">
        <v>2321</v>
      </c>
      <c r="E99" s="58">
        <v>19.3</v>
      </c>
      <c r="F99" s="58"/>
      <c r="G99" s="43">
        <f t="shared" si="5"/>
        <v>1172.5800000000008</v>
      </c>
    </row>
    <row r="100" spans="1:7" ht="15" x14ac:dyDescent="0.25">
      <c r="A100" s="57">
        <v>44004</v>
      </c>
      <c r="B100" s="57">
        <v>44012</v>
      </c>
      <c r="C100" s="65" t="s">
        <v>130</v>
      </c>
      <c r="D100" s="59" t="s">
        <v>2322</v>
      </c>
      <c r="E100" s="58">
        <v>2.4</v>
      </c>
      <c r="F100" s="58"/>
      <c r="G100" s="43">
        <f t="shared" si="5"/>
        <v>1170.1800000000007</v>
      </c>
    </row>
    <row r="101" spans="1:7" ht="15" x14ac:dyDescent="0.25">
      <c r="A101" s="57">
        <v>43977</v>
      </c>
      <c r="B101" s="57">
        <v>44012</v>
      </c>
      <c r="C101" s="65" t="s">
        <v>45</v>
      </c>
      <c r="D101" s="59" t="s">
        <v>2323</v>
      </c>
      <c r="E101" s="58">
        <v>2.5499999999999998</v>
      </c>
      <c r="F101" s="58"/>
      <c r="G101" s="63">
        <f t="shared" si="5"/>
        <v>1167.6300000000008</v>
      </c>
    </row>
    <row r="102" spans="1:7" ht="15" x14ac:dyDescent="0.25">
      <c r="A102" s="57">
        <v>43902</v>
      </c>
      <c r="B102" s="57">
        <v>44012</v>
      </c>
      <c r="C102" s="65" t="s">
        <v>498</v>
      </c>
      <c r="D102" s="59" t="s">
        <v>2324</v>
      </c>
      <c r="E102" s="58">
        <v>5.85</v>
      </c>
      <c r="F102" s="58"/>
      <c r="G102" s="43">
        <f t="shared" si="5"/>
        <v>1161.7800000000009</v>
      </c>
    </row>
    <row r="103" spans="1:7" ht="15" x14ac:dyDescent="0.25">
      <c r="A103" s="57">
        <v>44009</v>
      </c>
      <c r="B103" s="57">
        <v>44012</v>
      </c>
      <c r="C103" s="65" t="s">
        <v>130</v>
      </c>
      <c r="D103" s="59" t="s">
        <v>2325</v>
      </c>
      <c r="E103" s="58">
        <v>2.4</v>
      </c>
      <c r="F103" s="58"/>
      <c r="G103" s="43">
        <f t="shared" si="5"/>
        <v>1159.3800000000008</v>
      </c>
    </row>
    <row r="104" spans="1:7" ht="15" x14ac:dyDescent="0.25">
      <c r="A104" s="57">
        <v>44009</v>
      </c>
      <c r="B104" s="57">
        <v>44012</v>
      </c>
      <c r="C104" s="65" t="s">
        <v>87</v>
      </c>
      <c r="D104" s="59" t="s">
        <v>2326</v>
      </c>
      <c r="E104" s="58">
        <v>10.75</v>
      </c>
      <c r="F104" s="58"/>
      <c r="G104" s="63">
        <f t="shared" si="5"/>
        <v>1148.6300000000008</v>
      </c>
    </row>
    <row r="105" spans="1:7" ht="15" x14ac:dyDescent="0.25">
      <c r="A105" s="57">
        <v>44009</v>
      </c>
      <c r="B105" s="57">
        <v>44012</v>
      </c>
      <c r="C105" s="65" t="s">
        <v>130</v>
      </c>
      <c r="D105" s="59" t="s">
        <v>2327</v>
      </c>
      <c r="E105" s="58">
        <v>3.1</v>
      </c>
      <c r="F105" s="58"/>
      <c r="G105" s="43">
        <f t="shared" si="5"/>
        <v>1145.5300000000009</v>
      </c>
    </row>
    <row r="106" spans="1:7" ht="15" x14ac:dyDescent="0.25">
      <c r="A106" s="57">
        <v>43902</v>
      </c>
      <c r="B106" s="57">
        <v>44012</v>
      </c>
      <c r="C106" s="65" t="s">
        <v>498</v>
      </c>
      <c r="D106" s="59" t="s">
        <v>2328</v>
      </c>
      <c r="E106" s="58">
        <v>7.1</v>
      </c>
      <c r="F106" s="58"/>
      <c r="G106" s="43">
        <f t="shared" si="5"/>
        <v>1138.430000000001</v>
      </c>
    </row>
    <row r="107" spans="1:7" ht="15" x14ac:dyDescent="0.25">
      <c r="A107" s="57">
        <v>43998</v>
      </c>
      <c r="B107" s="57">
        <v>44012</v>
      </c>
      <c r="C107" s="65" t="s">
        <v>87</v>
      </c>
      <c r="D107" s="59" t="s">
        <v>2329</v>
      </c>
      <c r="E107" s="58">
        <v>4.5</v>
      </c>
      <c r="F107" s="58"/>
      <c r="G107" s="63">
        <f t="shared" si="5"/>
        <v>1133.930000000001</v>
      </c>
    </row>
    <row r="108" spans="1:7" ht="15" x14ac:dyDescent="0.25">
      <c r="A108" s="57">
        <v>44002</v>
      </c>
      <c r="B108" s="57">
        <v>44012</v>
      </c>
      <c r="C108" s="65" t="s">
        <v>80</v>
      </c>
      <c r="D108" s="59" t="s">
        <v>2330</v>
      </c>
      <c r="E108" s="58">
        <v>2.2999999999999998</v>
      </c>
      <c r="F108" s="58"/>
      <c r="G108" s="43">
        <f t="shared" si="5"/>
        <v>1131.630000000001</v>
      </c>
    </row>
    <row r="109" spans="1:7" ht="15" x14ac:dyDescent="0.25">
      <c r="A109" s="57">
        <v>44010</v>
      </c>
      <c r="B109" s="57">
        <v>44012</v>
      </c>
      <c r="C109" s="65" t="s">
        <v>80</v>
      </c>
      <c r="D109" s="59" t="s">
        <v>2331</v>
      </c>
      <c r="E109" s="58">
        <v>6.35</v>
      </c>
      <c r="F109" s="58"/>
      <c r="G109" s="43">
        <f t="shared" si="5"/>
        <v>1125.2800000000011</v>
      </c>
    </row>
    <row r="110" spans="1:7" ht="15" x14ac:dyDescent="0.25">
      <c r="A110" s="57">
        <v>43985</v>
      </c>
      <c r="B110" s="57">
        <v>44012</v>
      </c>
      <c r="C110" s="65" t="s">
        <v>80</v>
      </c>
      <c r="D110" s="59" t="s">
        <v>2332</v>
      </c>
      <c r="E110" s="58">
        <v>12.35</v>
      </c>
      <c r="F110" s="58"/>
      <c r="G110" s="63">
        <f t="shared" si="5"/>
        <v>1112.9300000000012</v>
      </c>
    </row>
    <row r="111" spans="1:7" ht="15" x14ac:dyDescent="0.25">
      <c r="A111" s="57">
        <v>44008</v>
      </c>
      <c r="B111" s="57">
        <v>44012</v>
      </c>
      <c r="C111" s="65" t="s">
        <v>2245</v>
      </c>
      <c r="D111" s="59" t="s">
        <v>2333</v>
      </c>
      <c r="E111" s="58">
        <v>19.88</v>
      </c>
      <c r="F111" s="58"/>
      <c r="G111" s="43">
        <f t="shared" si="5"/>
        <v>1093.0500000000011</v>
      </c>
    </row>
    <row r="112" spans="1:7" ht="15" x14ac:dyDescent="0.25">
      <c r="A112" s="57">
        <v>43997</v>
      </c>
      <c r="B112" s="57">
        <v>44012</v>
      </c>
      <c r="C112" s="65" t="s">
        <v>232</v>
      </c>
      <c r="D112" s="59" t="s">
        <v>2334</v>
      </c>
      <c r="E112" s="58">
        <v>4.6500000000000004</v>
      </c>
      <c r="F112" s="58"/>
      <c r="G112" s="43">
        <f t="shared" si="5"/>
        <v>1088.400000000001</v>
      </c>
    </row>
    <row r="113" spans="1:7" ht="15" x14ac:dyDescent="0.25">
      <c r="A113" s="57">
        <v>43997</v>
      </c>
      <c r="B113" s="57">
        <v>44012</v>
      </c>
      <c r="C113" s="65" t="s">
        <v>130</v>
      </c>
      <c r="D113" s="59" t="s">
        <v>2334</v>
      </c>
      <c r="E113" s="58">
        <v>2.15</v>
      </c>
      <c r="F113" s="58"/>
      <c r="G113" s="63">
        <f t="shared" si="5"/>
        <v>1086.2500000000009</v>
      </c>
    </row>
    <row r="114" spans="1:7" ht="15" x14ac:dyDescent="0.25">
      <c r="A114" s="57">
        <v>44007</v>
      </c>
      <c r="B114" s="57">
        <v>44012</v>
      </c>
      <c r="C114" s="65" t="s">
        <v>130</v>
      </c>
      <c r="D114" s="59" t="s">
        <v>7</v>
      </c>
      <c r="E114" s="58">
        <v>8.4</v>
      </c>
      <c r="F114" s="58"/>
      <c r="G114" s="43">
        <f t="shared" si="5"/>
        <v>1077.8500000000008</v>
      </c>
    </row>
    <row r="115" spans="1:7" ht="15" x14ac:dyDescent="0.25">
      <c r="A115" s="57">
        <v>44008</v>
      </c>
      <c r="B115" s="57">
        <v>44012</v>
      </c>
      <c r="C115" s="65" t="s">
        <v>130</v>
      </c>
      <c r="D115" s="59" t="s">
        <v>7</v>
      </c>
      <c r="E115" s="58">
        <v>6.55</v>
      </c>
      <c r="F115" s="58"/>
      <c r="G115" s="43">
        <f t="shared" si="5"/>
        <v>1071.3000000000009</v>
      </c>
    </row>
    <row r="116" spans="1:7" ht="15" x14ac:dyDescent="0.25">
      <c r="A116" s="57">
        <v>44004</v>
      </c>
      <c r="B116" s="57">
        <v>44012</v>
      </c>
      <c r="C116" s="65" t="s">
        <v>72</v>
      </c>
      <c r="D116" s="59" t="s">
        <v>2335</v>
      </c>
      <c r="E116" s="58">
        <v>1.8</v>
      </c>
      <c r="F116" s="58"/>
      <c r="G116" s="43">
        <f t="shared" si="5"/>
        <v>1069.5000000000009</v>
      </c>
    </row>
    <row r="117" spans="1:7" ht="15" x14ac:dyDescent="0.25">
      <c r="A117" s="57">
        <v>44007</v>
      </c>
      <c r="B117" s="57">
        <v>44012</v>
      </c>
      <c r="C117" s="65" t="s">
        <v>2336</v>
      </c>
      <c r="D117" s="59" t="s">
        <v>2337</v>
      </c>
      <c r="E117" s="58">
        <v>1.5</v>
      </c>
      <c r="F117" s="58"/>
      <c r="G117" s="63">
        <f t="shared" si="5"/>
        <v>1068.0000000000009</v>
      </c>
    </row>
    <row r="118" spans="1:7" ht="15" x14ac:dyDescent="0.25">
      <c r="A118" s="57">
        <v>44007</v>
      </c>
      <c r="B118" s="57">
        <v>44012</v>
      </c>
      <c r="C118" s="65" t="s">
        <v>107</v>
      </c>
      <c r="D118" s="59" t="s">
        <v>2338</v>
      </c>
      <c r="E118" s="58">
        <v>1.5</v>
      </c>
      <c r="F118" s="58"/>
      <c r="G118" s="43">
        <f t="shared" si="5"/>
        <v>1066.5000000000009</v>
      </c>
    </row>
    <row r="119" spans="1:7" ht="15" x14ac:dyDescent="0.25">
      <c r="A119" s="57">
        <v>44008</v>
      </c>
      <c r="B119" s="57">
        <v>44012</v>
      </c>
      <c r="C119" s="65" t="s">
        <v>130</v>
      </c>
      <c r="D119" s="59" t="s">
        <v>2339</v>
      </c>
      <c r="E119" s="58">
        <v>8.9</v>
      </c>
      <c r="F119" s="58"/>
      <c r="G119" s="43">
        <f t="shared" si="5"/>
        <v>1057.6000000000008</v>
      </c>
    </row>
    <row r="120" spans="1:7" ht="15" x14ac:dyDescent="0.25">
      <c r="A120" s="57">
        <v>43993</v>
      </c>
      <c r="B120" s="57">
        <v>44012</v>
      </c>
      <c r="C120" s="65" t="s">
        <v>58</v>
      </c>
      <c r="D120" s="59" t="s">
        <v>2340</v>
      </c>
      <c r="E120" s="58">
        <v>2.2999999999999998</v>
      </c>
      <c r="F120" s="58"/>
      <c r="G120" s="43">
        <f t="shared" si="5"/>
        <v>1055.3000000000009</v>
      </c>
    </row>
    <row r="121" spans="1:7" ht="15" x14ac:dyDescent="0.25">
      <c r="A121" s="57">
        <v>43988</v>
      </c>
      <c r="B121" s="57">
        <v>44012</v>
      </c>
      <c r="C121" s="57" t="s">
        <v>2341</v>
      </c>
      <c r="D121" s="58" t="s">
        <v>2342</v>
      </c>
      <c r="E121" s="58">
        <v>10.45</v>
      </c>
      <c r="F121" s="58"/>
      <c r="G121" s="63">
        <f t="shared" si="5"/>
        <v>1044.8500000000008</v>
      </c>
    </row>
    <row r="122" spans="1:7" ht="15" x14ac:dyDescent="0.25">
      <c r="A122" s="57">
        <v>44011</v>
      </c>
      <c r="B122" s="57">
        <v>44011</v>
      </c>
      <c r="C122" s="57" t="s">
        <v>2255</v>
      </c>
      <c r="D122" s="58" t="s">
        <v>2343</v>
      </c>
      <c r="E122" s="58">
        <v>381.15</v>
      </c>
      <c r="F122" s="58"/>
      <c r="G122" s="43">
        <f t="shared" si="5"/>
        <v>663.70000000000084</v>
      </c>
    </row>
    <row r="123" spans="1:7" ht="15" x14ac:dyDescent="0.25">
      <c r="A123" s="57">
        <v>44015</v>
      </c>
      <c r="B123" s="57">
        <v>44015</v>
      </c>
      <c r="C123" s="57" t="s">
        <v>130</v>
      </c>
      <c r="D123" s="58" t="s">
        <v>18</v>
      </c>
      <c r="E123" s="58">
        <v>7.7</v>
      </c>
      <c r="F123" s="58"/>
      <c r="G123" s="43">
        <f t="shared" si="5"/>
        <v>656.0000000000008</v>
      </c>
    </row>
    <row r="124" spans="1:7" ht="15" x14ac:dyDescent="0.25">
      <c r="A124" s="57">
        <v>44016</v>
      </c>
      <c r="B124" s="57">
        <v>44016</v>
      </c>
      <c r="C124" s="57" t="s">
        <v>1723</v>
      </c>
      <c r="D124" s="58" t="s">
        <v>2344</v>
      </c>
      <c r="E124" s="58">
        <v>4.25</v>
      </c>
      <c r="F124" s="58"/>
      <c r="G124" s="63">
        <f t="shared" si="5"/>
        <v>651.7500000000008</v>
      </c>
    </row>
    <row r="125" spans="1:7" ht="15" x14ac:dyDescent="0.25">
      <c r="A125" s="57">
        <v>44016</v>
      </c>
      <c r="B125" s="57">
        <v>44016</v>
      </c>
      <c r="C125" s="57" t="s">
        <v>45</v>
      </c>
      <c r="D125" s="58" t="s">
        <v>2345</v>
      </c>
      <c r="E125" s="58">
        <v>4.3499999999999996</v>
      </c>
      <c r="F125" s="58"/>
      <c r="G125" s="43">
        <f t="shared" si="5"/>
        <v>647.40000000000077</v>
      </c>
    </row>
    <row r="126" spans="1:7" ht="15" x14ac:dyDescent="0.25">
      <c r="A126" s="57">
        <v>43981</v>
      </c>
      <c r="B126" s="57">
        <v>44017</v>
      </c>
      <c r="C126" s="57" t="s">
        <v>49</v>
      </c>
      <c r="D126" s="58" t="s">
        <v>2346</v>
      </c>
      <c r="E126" s="58">
        <v>2.95</v>
      </c>
      <c r="F126" s="58"/>
      <c r="G126" s="43">
        <f t="shared" si="5"/>
        <v>644.45000000000073</v>
      </c>
    </row>
    <row r="127" spans="1:7" ht="15" x14ac:dyDescent="0.25">
      <c r="A127" s="57">
        <v>44008</v>
      </c>
      <c r="B127" s="57">
        <v>44008</v>
      </c>
      <c r="C127" s="57" t="s">
        <v>93</v>
      </c>
      <c r="D127" s="58" t="s">
        <v>2347</v>
      </c>
      <c r="E127" s="58">
        <v>1</v>
      </c>
      <c r="F127" s="58"/>
      <c r="G127" s="63">
        <f t="shared" si="5"/>
        <v>643.45000000000073</v>
      </c>
    </row>
    <row r="128" spans="1:7" ht="15" x14ac:dyDescent="0.25">
      <c r="A128" s="57">
        <v>44017</v>
      </c>
      <c r="B128" s="57">
        <v>44017</v>
      </c>
      <c r="C128" s="57" t="s">
        <v>2312</v>
      </c>
      <c r="D128" s="58" t="s">
        <v>115</v>
      </c>
      <c r="E128" s="58">
        <v>2</v>
      </c>
      <c r="F128" s="58"/>
      <c r="G128" s="43">
        <f t="shared" si="5"/>
        <v>641.45000000000073</v>
      </c>
    </row>
    <row r="129" spans="1:7" ht="15" x14ac:dyDescent="0.25">
      <c r="A129" s="57">
        <v>44017</v>
      </c>
      <c r="B129" s="57">
        <v>44017</v>
      </c>
      <c r="C129" s="57" t="s">
        <v>2312</v>
      </c>
      <c r="D129" s="58" t="s">
        <v>115</v>
      </c>
      <c r="E129" s="58">
        <v>1</v>
      </c>
      <c r="F129" s="58"/>
      <c r="G129" s="43">
        <f t="shared" si="5"/>
        <v>640.45000000000073</v>
      </c>
    </row>
    <row r="130" spans="1:7" ht="15" x14ac:dyDescent="0.25">
      <c r="A130" s="57">
        <v>44013</v>
      </c>
      <c r="B130" s="57">
        <v>44013</v>
      </c>
      <c r="C130" s="57" t="s">
        <v>2348</v>
      </c>
      <c r="D130" s="58" t="s">
        <v>2349</v>
      </c>
      <c r="E130" s="58">
        <v>6.6</v>
      </c>
      <c r="F130" s="58"/>
      <c r="G130" s="63">
        <f t="shared" si="5"/>
        <v>633.8500000000007</v>
      </c>
    </row>
    <row r="131" spans="1:7" ht="15" x14ac:dyDescent="0.25">
      <c r="A131" s="57">
        <v>44012</v>
      </c>
      <c r="B131" s="57">
        <v>44012</v>
      </c>
      <c r="C131" s="57" t="s">
        <v>130</v>
      </c>
      <c r="D131" s="58" t="s">
        <v>2297</v>
      </c>
      <c r="E131" s="58">
        <v>6.95</v>
      </c>
      <c r="F131" s="58"/>
      <c r="G131" s="43">
        <f t="shared" si="5"/>
        <v>626.90000000000066</v>
      </c>
    </row>
    <row r="132" spans="1:7" ht="15" x14ac:dyDescent="0.25">
      <c r="A132" s="57">
        <v>44013</v>
      </c>
      <c r="B132" s="57">
        <v>44013</v>
      </c>
      <c r="C132" s="57" t="s">
        <v>122</v>
      </c>
      <c r="D132" s="58" t="s">
        <v>39</v>
      </c>
      <c r="E132" s="58">
        <v>5.35</v>
      </c>
      <c r="F132" s="58"/>
      <c r="G132" s="43">
        <f t="shared" si="5"/>
        <v>621.55000000000064</v>
      </c>
    </row>
    <row r="133" spans="1:7" ht="15" x14ac:dyDescent="0.25">
      <c r="A133" s="57">
        <v>44013</v>
      </c>
      <c r="B133" s="57">
        <v>44013</v>
      </c>
      <c r="C133" s="57" t="s">
        <v>2350</v>
      </c>
      <c r="D133" s="58" t="s">
        <v>2351</v>
      </c>
      <c r="E133" s="58">
        <v>1.2</v>
      </c>
      <c r="F133" s="58"/>
      <c r="G133" s="63">
        <f t="shared" si="5"/>
        <v>620.35000000000059</v>
      </c>
    </row>
    <row r="134" spans="1:7" ht="15" x14ac:dyDescent="0.25">
      <c r="A134" s="57"/>
      <c r="B134" s="57"/>
      <c r="C134" s="57"/>
      <c r="D134" s="58"/>
      <c r="E134" s="58"/>
      <c r="F134" s="58"/>
      <c r="G134" s="63">
        <f t="shared" si="5"/>
        <v>620.35000000000059</v>
      </c>
    </row>
    <row r="135" spans="1:7" ht="15" x14ac:dyDescent="0.25">
      <c r="A135" s="57">
        <v>44012</v>
      </c>
      <c r="B135" s="57">
        <v>44012</v>
      </c>
      <c r="C135" s="57" t="s">
        <v>87</v>
      </c>
      <c r="D135" s="58" t="s">
        <v>2353</v>
      </c>
      <c r="E135" s="58">
        <v>6.4</v>
      </c>
      <c r="F135" s="58"/>
      <c r="G135" s="43">
        <f t="shared" si="5"/>
        <v>613.95000000000061</v>
      </c>
    </row>
    <row r="136" spans="1:7" ht="15" x14ac:dyDescent="0.25">
      <c r="A136" s="57">
        <v>44008</v>
      </c>
      <c r="B136" s="57">
        <v>44008</v>
      </c>
      <c r="C136" s="57" t="s">
        <v>1561</v>
      </c>
      <c r="D136" s="58" t="s">
        <v>2354</v>
      </c>
      <c r="E136" s="58">
        <v>0.8</v>
      </c>
      <c r="F136" s="58"/>
      <c r="G136" s="43">
        <f t="shared" si="5"/>
        <v>613.15000000000066</v>
      </c>
    </row>
    <row r="137" spans="1:7" ht="15" x14ac:dyDescent="0.25">
      <c r="A137" s="57">
        <v>44004</v>
      </c>
      <c r="B137" s="57">
        <v>44004</v>
      </c>
      <c r="C137" s="57" t="s">
        <v>130</v>
      </c>
      <c r="D137" s="58" t="s">
        <v>2355</v>
      </c>
      <c r="E137" s="58">
        <v>3.75</v>
      </c>
      <c r="F137" s="58"/>
      <c r="G137" s="63">
        <f t="shared" si="5"/>
        <v>609.40000000000066</v>
      </c>
    </row>
    <row r="138" spans="1:7" ht="15" x14ac:dyDescent="0.25">
      <c r="A138" s="57">
        <v>44014</v>
      </c>
      <c r="B138" s="57">
        <v>44014</v>
      </c>
      <c r="C138" s="57" t="s">
        <v>62</v>
      </c>
      <c r="D138" s="58" t="s">
        <v>2356</v>
      </c>
      <c r="E138" s="58">
        <v>3.3</v>
      </c>
      <c r="F138" s="58"/>
      <c r="G138" s="63">
        <f t="shared" si="5"/>
        <v>606.1000000000007</v>
      </c>
    </row>
    <row r="139" spans="1:7" ht="15" x14ac:dyDescent="0.25">
      <c r="A139" s="57">
        <v>44005</v>
      </c>
      <c r="B139" s="57">
        <v>44005</v>
      </c>
      <c r="C139" s="57" t="s">
        <v>130</v>
      </c>
      <c r="D139" s="58" t="s">
        <v>2357</v>
      </c>
      <c r="E139" s="58">
        <v>11.15</v>
      </c>
      <c r="F139" s="58"/>
      <c r="G139" s="43">
        <f t="shared" si="5"/>
        <v>594.95000000000073</v>
      </c>
    </row>
    <row r="140" spans="1:7" ht="15" x14ac:dyDescent="0.25">
      <c r="A140" s="57">
        <v>44014</v>
      </c>
      <c r="B140" s="57">
        <v>44014</v>
      </c>
      <c r="C140" s="57" t="s">
        <v>130</v>
      </c>
      <c r="D140" s="58" t="s">
        <v>2127</v>
      </c>
      <c r="E140" s="58">
        <v>4.3</v>
      </c>
      <c r="F140" s="58"/>
      <c r="G140" s="43">
        <f t="shared" si="5"/>
        <v>590.65000000000077</v>
      </c>
    </row>
    <row r="141" spans="1:7" ht="15" x14ac:dyDescent="0.25">
      <c r="A141" s="57">
        <v>44011</v>
      </c>
      <c r="B141" s="57">
        <v>44011</v>
      </c>
      <c r="C141" s="57" t="s">
        <v>898</v>
      </c>
      <c r="D141" s="58" t="s">
        <v>2358</v>
      </c>
      <c r="E141" s="58">
        <v>4.05</v>
      </c>
      <c r="F141" s="58"/>
      <c r="G141" s="63">
        <f t="shared" si="5"/>
        <v>586.60000000000082</v>
      </c>
    </row>
    <row r="142" spans="1:7" ht="15" x14ac:dyDescent="0.25">
      <c r="A142" s="57">
        <v>44012</v>
      </c>
      <c r="B142" s="57">
        <v>44012</v>
      </c>
      <c r="C142" s="57" t="s">
        <v>710</v>
      </c>
      <c r="D142" s="58" t="s">
        <v>2359</v>
      </c>
      <c r="E142" s="58">
        <v>0.5</v>
      </c>
      <c r="F142" s="58"/>
      <c r="G142" s="63">
        <f t="shared" si="5"/>
        <v>586.10000000000082</v>
      </c>
    </row>
    <row r="143" spans="1:7" ht="15" x14ac:dyDescent="0.25">
      <c r="A143" s="57">
        <v>44018</v>
      </c>
      <c r="B143" s="57">
        <v>44018</v>
      </c>
      <c r="C143" s="57" t="s">
        <v>119</v>
      </c>
      <c r="D143" s="58" t="s">
        <v>2360</v>
      </c>
      <c r="E143" s="58">
        <v>3.8</v>
      </c>
      <c r="F143" s="58"/>
      <c r="G143" s="43">
        <f t="shared" si="5"/>
        <v>582.30000000000086</v>
      </c>
    </row>
    <row r="144" spans="1:7" ht="15" x14ac:dyDescent="0.25">
      <c r="A144" s="57">
        <v>44015</v>
      </c>
      <c r="B144" s="57">
        <v>44015</v>
      </c>
      <c r="C144" s="57" t="s">
        <v>898</v>
      </c>
      <c r="D144" s="58" t="s">
        <v>2361</v>
      </c>
      <c r="E144" s="58">
        <v>4</v>
      </c>
      <c r="F144" s="58"/>
      <c r="G144" s="43">
        <f t="shared" si="5"/>
        <v>578.30000000000086</v>
      </c>
    </row>
    <row r="145" spans="1:7" ht="15" x14ac:dyDescent="0.25">
      <c r="A145" s="57">
        <v>44015</v>
      </c>
      <c r="B145" s="57">
        <v>44015</v>
      </c>
      <c r="C145" s="57" t="s">
        <v>58</v>
      </c>
      <c r="D145" s="58" t="s">
        <v>2362</v>
      </c>
      <c r="E145" s="58">
        <v>4.45</v>
      </c>
      <c r="F145" s="58"/>
      <c r="G145" s="63">
        <f t="shared" si="5"/>
        <v>573.85000000000082</v>
      </c>
    </row>
    <row r="146" spans="1:7" ht="15" x14ac:dyDescent="0.25">
      <c r="A146" s="57">
        <v>44013</v>
      </c>
      <c r="B146" s="57">
        <v>44013</v>
      </c>
      <c r="C146" s="57" t="s">
        <v>107</v>
      </c>
      <c r="D146" s="58" t="s">
        <v>1444</v>
      </c>
      <c r="E146" s="58">
        <v>2.7</v>
      </c>
      <c r="F146" s="58"/>
      <c r="G146" s="63">
        <f t="shared" si="5"/>
        <v>571.15000000000077</v>
      </c>
    </row>
    <row r="147" spans="1:7" ht="15" x14ac:dyDescent="0.25">
      <c r="A147" s="57">
        <v>44018</v>
      </c>
      <c r="B147" s="57">
        <v>44018</v>
      </c>
      <c r="C147" s="57" t="s">
        <v>107</v>
      </c>
      <c r="D147" s="58" t="s">
        <v>2363</v>
      </c>
      <c r="E147" s="58">
        <v>1.5</v>
      </c>
      <c r="F147" s="58"/>
      <c r="G147" s="43">
        <f t="shared" si="5"/>
        <v>569.65000000000077</v>
      </c>
    </row>
    <row r="148" spans="1:7" ht="15" x14ac:dyDescent="0.25">
      <c r="A148" s="57">
        <v>44013</v>
      </c>
      <c r="B148" s="57">
        <v>44013</v>
      </c>
      <c r="C148" s="57" t="s">
        <v>130</v>
      </c>
      <c r="D148" s="58" t="s">
        <v>1294</v>
      </c>
      <c r="E148" s="58">
        <v>5.9</v>
      </c>
      <c r="F148" s="58"/>
      <c r="G148" s="43">
        <f t="shared" si="5"/>
        <v>563.7500000000008</v>
      </c>
    </row>
    <row r="149" spans="1:7" ht="15" x14ac:dyDescent="0.25">
      <c r="A149" s="57">
        <v>44011</v>
      </c>
      <c r="B149" s="57">
        <v>44011</v>
      </c>
      <c r="C149" s="57" t="s">
        <v>130</v>
      </c>
      <c r="D149" s="58" t="s">
        <v>1294</v>
      </c>
      <c r="E149" s="58">
        <v>6.15</v>
      </c>
      <c r="F149" s="58"/>
      <c r="G149" s="63">
        <f t="shared" si="5"/>
        <v>557.60000000000082</v>
      </c>
    </row>
    <row r="150" spans="1:7" ht="15" x14ac:dyDescent="0.25">
      <c r="A150" s="57">
        <v>44012</v>
      </c>
      <c r="B150" s="57">
        <v>44012</v>
      </c>
      <c r="C150" s="57" t="s">
        <v>56</v>
      </c>
      <c r="D150" s="58" t="s">
        <v>2364</v>
      </c>
      <c r="E150" s="58">
        <v>13.45</v>
      </c>
      <c r="F150" s="58"/>
      <c r="G150" s="63">
        <f t="shared" si="5"/>
        <v>544.15000000000077</v>
      </c>
    </row>
    <row r="151" spans="1:7" ht="15" x14ac:dyDescent="0.25">
      <c r="A151" s="57">
        <v>44012</v>
      </c>
      <c r="B151" s="57">
        <v>44012</v>
      </c>
      <c r="C151" s="57" t="s">
        <v>71</v>
      </c>
      <c r="D151" s="58" t="s">
        <v>2365</v>
      </c>
      <c r="E151" s="58">
        <v>5.75</v>
      </c>
      <c r="F151" s="58"/>
      <c r="G151" s="43">
        <f t="shared" si="5"/>
        <v>538.40000000000077</v>
      </c>
    </row>
    <row r="152" spans="1:7" ht="15" x14ac:dyDescent="0.25">
      <c r="A152" s="57">
        <v>44015</v>
      </c>
      <c r="B152" s="57">
        <v>44015</v>
      </c>
      <c r="C152" s="57" t="s">
        <v>2366</v>
      </c>
      <c r="D152" s="58" t="s">
        <v>2367</v>
      </c>
      <c r="E152" s="58">
        <v>2</v>
      </c>
      <c r="F152" s="58"/>
      <c r="G152" s="43">
        <f t="shared" si="5"/>
        <v>536.40000000000077</v>
      </c>
    </row>
    <row r="153" spans="1:7" ht="15" x14ac:dyDescent="0.25">
      <c r="A153" s="57">
        <v>43999</v>
      </c>
      <c r="B153" s="57">
        <v>43999</v>
      </c>
      <c r="C153" s="57" t="s">
        <v>2368</v>
      </c>
      <c r="D153" s="58" t="s">
        <v>2267</v>
      </c>
      <c r="E153" s="58">
        <v>1.5</v>
      </c>
      <c r="F153" s="58"/>
      <c r="G153" s="63">
        <f t="shared" si="5"/>
        <v>534.90000000000077</v>
      </c>
    </row>
    <row r="154" spans="1:7" ht="15" x14ac:dyDescent="0.25">
      <c r="A154" s="57">
        <v>44018</v>
      </c>
      <c r="B154" s="57">
        <v>44018</v>
      </c>
      <c r="C154" s="57" t="s">
        <v>130</v>
      </c>
      <c r="D154" s="58" t="s">
        <v>7</v>
      </c>
      <c r="E154" s="58">
        <v>10.6</v>
      </c>
      <c r="F154" s="58"/>
      <c r="G154" s="63">
        <f t="shared" si="5"/>
        <v>524.30000000000075</v>
      </c>
    </row>
    <row r="155" spans="1:7" ht="15" x14ac:dyDescent="0.25">
      <c r="A155" s="57">
        <v>44014</v>
      </c>
      <c r="B155" s="57">
        <v>44014</v>
      </c>
      <c r="C155" s="57" t="s">
        <v>130</v>
      </c>
      <c r="D155" s="58" t="s">
        <v>7</v>
      </c>
      <c r="E155" s="58">
        <v>11</v>
      </c>
      <c r="F155" s="58"/>
      <c r="G155" s="43">
        <f t="shared" si="5"/>
        <v>513.30000000000075</v>
      </c>
    </row>
    <row r="156" spans="1:7" ht="15" x14ac:dyDescent="0.25">
      <c r="A156" s="57">
        <v>44013</v>
      </c>
      <c r="B156" s="57">
        <v>44013</v>
      </c>
      <c r="C156" s="57" t="s">
        <v>45</v>
      </c>
      <c r="D156" s="58" t="s">
        <v>2352</v>
      </c>
      <c r="E156" s="58">
        <v>3.65</v>
      </c>
      <c r="F156" s="58"/>
      <c r="G156" s="43">
        <f t="shared" si="5"/>
        <v>509.65000000000077</v>
      </c>
    </row>
    <row r="157" spans="1:7" ht="15" x14ac:dyDescent="0.25">
      <c r="A157" s="57">
        <v>44018</v>
      </c>
      <c r="B157" s="57">
        <v>44018</v>
      </c>
      <c r="C157" s="57" t="s">
        <v>2289</v>
      </c>
      <c r="D157" s="58" t="s">
        <v>2369</v>
      </c>
      <c r="E157" s="58">
        <v>3.8</v>
      </c>
      <c r="F157" s="58"/>
      <c r="G157" s="63">
        <f t="shared" si="5"/>
        <v>505.85000000000076</v>
      </c>
    </row>
    <row r="158" spans="1:7" ht="15" x14ac:dyDescent="0.25">
      <c r="A158" s="57">
        <v>44020</v>
      </c>
      <c r="B158" s="57">
        <v>44020</v>
      </c>
      <c r="C158" s="57" t="s">
        <v>130</v>
      </c>
      <c r="D158" s="58" t="s">
        <v>2370</v>
      </c>
      <c r="E158" s="58">
        <v>6.65</v>
      </c>
      <c r="F158" s="58"/>
      <c r="G158" s="63">
        <f t="shared" si="5"/>
        <v>499.20000000000078</v>
      </c>
    </row>
    <row r="159" spans="1:7" ht="15" x14ac:dyDescent="0.25">
      <c r="A159" s="57">
        <v>44019</v>
      </c>
      <c r="B159" s="57">
        <v>44019</v>
      </c>
      <c r="C159" s="57" t="s">
        <v>130</v>
      </c>
      <c r="D159" s="58" t="s">
        <v>2371</v>
      </c>
      <c r="E159" s="58">
        <v>9.6</v>
      </c>
      <c r="F159" s="58"/>
      <c r="G159" s="43">
        <f t="shared" si="5"/>
        <v>489.60000000000076</v>
      </c>
    </row>
    <row r="160" spans="1:7" ht="15" x14ac:dyDescent="0.25">
      <c r="A160" s="57">
        <v>44020</v>
      </c>
      <c r="B160" s="57">
        <v>44020</v>
      </c>
      <c r="C160" s="57" t="s">
        <v>87</v>
      </c>
      <c r="D160" s="58" t="s">
        <v>2247</v>
      </c>
      <c r="E160" s="58">
        <v>2.5</v>
      </c>
      <c r="F160" s="58"/>
      <c r="G160" s="43">
        <f t="shared" si="5"/>
        <v>487.10000000000076</v>
      </c>
    </row>
    <row r="161" spans="1:7" ht="15" x14ac:dyDescent="0.25">
      <c r="A161" s="57">
        <v>44020</v>
      </c>
      <c r="B161" s="57">
        <v>44020</v>
      </c>
      <c r="C161" s="57" t="s">
        <v>2350</v>
      </c>
      <c r="D161" s="58" t="s">
        <v>2372</v>
      </c>
      <c r="E161" s="58">
        <v>3.2</v>
      </c>
      <c r="F161" s="58"/>
      <c r="G161" s="63">
        <f t="shared" si="5"/>
        <v>483.90000000000077</v>
      </c>
    </row>
    <row r="162" spans="1:7" ht="15" x14ac:dyDescent="0.25">
      <c r="A162" s="57">
        <v>44012</v>
      </c>
      <c r="B162" s="57">
        <v>44012</v>
      </c>
      <c r="C162" s="57" t="s">
        <v>710</v>
      </c>
      <c r="D162" s="58" t="s">
        <v>2373</v>
      </c>
      <c r="E162" s="58">
        <v>1.5</v>
      </c>
      <c r="F162" s="58"/>
      <c r="G162" s="63">
        <f t="shared" si="5"/>
        <v>482.40000000000077</v>
      </c>
    </row>
    <row r="163" spans="1:7" ht="15" x14ac:dyDescent="0.25">
      <c r="A163" s="57">
        <v>44022</v>
      </c>
      <c r="B163" s="57">
        <v>44022</v>
      </c>
      <c r="C163" s="57" t="s">
        <v>56</v>
      </c>
      <c r="D163" s="58" t="s">
        <v>2374</v>
      </c>
      <c r="E163" s="58">
        <v>10.8</v>
      </c>
      <c r="F163" s="58"/>
      <c r="G163" s="43">
        <f t="shared" si="5"/>
        <v>471.60000000000076</v>
      </c>
    </row>
    <row r="164" spans="1:7" ht="15" x14ac:dyDescent="0.25">
      <c r="A164" s="57">
        <v>44024</v>
      </c>
      <c r="B164" s="57">
        <v>44024</v>
      </c>
      <c r="C164" s="57" t="s">
        <v>122</v>
      </c>
      <c r="D164" s="58" t="s">
        <v>2375</v>
      </c>
      <c r="E164" s="58">
        <v>4.7</v>
      </c>
      <c r="F164" s="58"/>
      <c r="G164" s="43">
        <f t="shared" si="5"/>
        <v>466.90000000000077</v>
      </c>
    </row>
    <row r="165" spans="1:7" ht="15" x14ac:dyDescent="0.25">
      <c r="A165" s="57">
        <v>44012</v>
      </c>
      <c r="B165" s="57">
        <v>44012</v>
      </c>
      <c r="C165" s="57" t="s">
        <v>130</v>
      </c>
      <c r="D165" s="58" t="s">
        <v>2376</v>
      </c>
      <c r="E165" s="58">
        <v>3.35</v>
      </c>
      <c r="F165" s="58"/>
      <c r="G165" s="63">
        <f t="shared" si="5"/>
        <v>463.55000000000075</v>
      </c>
    </row>
    <row r="166" spans="1:7" ht="15" x14ac:dyDescent="0.25">
      <c r="A166" s="57">
        <v>44021</v>
      </c>
      <c r="B166" s="57">
        <v>44021</v>
      </c>
      <c r="C166" s="57" t="s">
        <v>1414</v>
      </c>
      <c r="D166" s="58" t="s">
        <v>2377</v>
      </c>
      <c r="E166" s="58">
        <v>2.75</v>
      </c>
      <c r="F166" s="58"/>
      <c r="G166" s="63">
        <f t="shared" si="5"/>
        <v>460.80000000000075</v>
      </c>
    </row>
    <row r="167" spans="1:7" ht="15" x14ac:dyDescent="0.25">
      <c r="A167" s="57">
        <v>44023</v>
      </c>
      <c r="B167" s="57">
        <v>44023</v>
      </c>
      <c r="C167" s="57" t="s">
        <v>58</v>
      </c>
      <c r="D167" s="58" t="s">
        <v>2378</v>
      </c>
      <c r="E167" s="58">
        <v>1.8</v>
      </c>
      <c r="F167" s="58"/>
      <c r="G167" s="43">
        <f t="shared" si="5"/>
        <v>459.00000000000074</v>
      </c>
    </row>
    <row r="168" spans="1:7" ht="15" x14ac:dyDescent="0.25">
      <c r="A168" s="57">
        <v>44025</v>
      </c>
      <c r="B168" s="57">
        <v>44025</v>
      </c>
      <c r="C168" s="57" t="s">
        <v>55</v>
      </c>
      <c r="D168" s="58" t="s">
        <v>1069</v>
      </c>
      <c r="E168" s="58">
        <v>15.3</v>
      </c>
      <c r="F168" s="58"/>
      <c r="G168" s="43">
        <f t="shared" si="5"/>
        <v>443.70000000000073</v>
      </c>
    </row>
    <row r="169" spans="1:7" ht="15" x14ac:dyDescent="0.25">
      <c r="A169" s="57">
        <v>44021</v>
      </c>
      <c r="B169" s="57">
        <v>44024</v>
      </c>
      <c r="C169" s="57" t="s">
        <v>130</v>
      </c>
      <c r="D169" s="58" t="s">
        <v>1546</v>
      </c>
      <c r="E169" s="58">
        <v>6.85</v>
      </c>
      <c r="F169" s="58"/>
      <c r="G169" s="63">
        <f t="shared" si="5"/>
        <v>436.8500000000007</v>
      </c>
    </row>
    <row r="170" spans="1:7" ht="15" x14ac:dyDescent="0.25">
      <c r="A170" s="57">
        <v>44020</v>
      </c>
      <c r="B170" s="57">
        <v>44024</v>
      </c>
      <c r="C170" s="57" t="s">
        <v>130</v>
      </c>
      <c r="D170" s="58" t="s">
        <v>1546</v>
      </c>
      <c r="E170" s="58">
        <v>6.8</v>
      </c>
      <c r="F170" s="58"/>
      <c r="G170" s="63">
        <f t="shared" si="5"/>
        <v>430.05000000000069</v>
      </c>
    </row>
    <row r="171" spans="1:7" ht="15" x14ac:dyDescent="0.25">
      <c r="A171" s="57">
        <v>44022</v>
      </c>
      <c r="B171" s="57">
        <v>44024</v>
      </c>
      <c r="C171" s="57" t="s">
        <v>130</v>
      </c>
      <c r="D171" s="58" t="s">
        <v>1546</v>
      </c>
      <c r="E171" s="58">
        <v>7.55</v>
      </c>
      <c r="F171" s="58"/>
      <c r="G171" s="43">
        <f t="shared" si="5"/>
        <v>422.50000000000068</v>
      </c>
    </row>
    <row r="172" spans="1:7" ht="15" x14ac:dyDescent="0.25">
      <c r="A172" s="57">
        <v>44021</v>
      </c>
      <c r="B172" s="57">
        <v>44021</v>
      </c>
      <c r="C172" s="57" t="s">
        <v>87</v>
      </c>
      <c r="D172" s="58" t="s">
        <v>87</v>
      </c>
      <c r="E172" s="58">
        <v>3.5</v>
      </c>
      <c r="F172" s="58"/>
      <c r="G172" s="43">
        <f t="shared" si="5"/>
        <v>419.00000000000068</v>
      </c>
    </row>
    <row r="173" spans="1:7" ht="15" x14ac:dyDescent="0.25">
      <c r="A173" s="57">
        <v>44021</v>
      </c>
      <c r="B173" s="57">
        <v>44021</v>
      </c>
      <c r="C173" s="57" t="s">
        <v>45</v>
      </c>
      <c r="D173" s="58" t="s">
        <v>2379</v>
      </c>
      <c r="E173" s="58">
        <v>1.9</v>
      </c>
      <c r="F173" s="58"/>
      <c r="G173" s="63">
        <f t="shared" si="5"/>
        <v>417.1000000000007</v>
      </c>
    </row>
    <row r="174" spans="1:7" ht="15" x14ac:dyDescent="0.25">
      <c r="A174" s="57">
        <v>44021</v>
      </c>
      <c r="B174" s="57">
        <v>44021</v>
      </c>
      <c r="C174" s="57" t="s">
        <v>45</v>
      </c>
      <c r="D174" s="58" t="s">
        <v>2380</v>
      </c>
      <c r="E174" s="58">
        <v>3.3</v>
      </c>
      <c r="F174" s="58"/>
      <c r="G174" s="63">
        <f t="shared" si="5"/>
        <v>413.80000000000069</v>
      </c>
    </row>
    <row r="175" spans="1:7" ht="15" x14ac:dyDescent="0.25">
      <c r="A175" s="57">
        <v>44021</v>
      </c>
      <c r="B175" s="57">
        <v>44021</v>
      </c>
      <c r="C175" s="64" t="s">
        <v>556</v>
      </c>
      <c r="D175" s="62" t="s">
        <v>2381</v>
      </c>
      <c r="E175" s="62">
        <v>7</v>
      </c>
      <c r="F175" s="62"/>
      <c r="G175" s="43">
        <f t="shared" si="5"/>
        <v>406.80000000000069</v>
      </c>
    </row>
    <row r="176" spans="1:7" ht="15" x14ac:dyDescent="0.25">
      <c r="A176" s="57">
        <v>44020</v>
      </c>
      <c r="B176" s="57">
        <v>44020</v>
      </c>
      <c r="C176" s="64" t="s">
        <v>556</v>
      </c>
      <c r="D176" s="62" t="s">
        <v>2382</v>
      </c>
      <c r="E176" s="62">
        <v>1.6</v>
      </c>
      <c r="F176" s="62"/>
      <c r="G176" s="43">
        <f t="shared" ref="G176:G199" si="6">G175-E176</f>
        <v>405.20000000000067</v>
      </c>
    </row>
    <row r="177" spans="1:7" ht="15" x14ac:dyDescent="0.25">
      <c r="A177" s="57">
        <v>44022</v>
      </c>
      <c r="B177" s="57">
        <v>44022</v>
      </c>
      <c r="C177" s="64" t="s">
        <v>56</v>
      </c>
      <c r="D177" s="62" t="s">
        <v>2374</v>
      </c>
      <c r="E177" s="62">
        <v>6.2</v>
      </c>
      <c r="F177" s="62"/>
      <c r="G177" s="63">
        <f t="shared" si="6"/>
        <v>399.00000000000068</v>
      </c>
    </row>
    <row r="178" spans="1:7" ht="15" x14ac:dyDescent="0.25">
      <c r="A178" s="57">
        <v>44025</v>
      </c>
      <c r="B178" s="57">
        <v>44025</v>
      </c>
      <c r="C178" s="64" t="s">
        <v>2383</v>
      </c>
      <c r="D178" s="62" t="s">
        <v>2384</v>
      </c>
      <c r="E178" s="62">
        <v>3.85</v>
      </c>
      <c r="F178" s="62"/>
      <c r="G178" s="63">
        <f t="shared" si="6"/>
        <v>395.15000000000066</v>
      </c>
    </row>
    <row r="179" spans="1:7" ht="15" x14ac:dyDescent="0.25">
      <c r="A179" s="57">
        <v>44020</v>
      </c>
      <c r="B179" s="57">
        <v>44026</v>
      </c>
      <c r="C179" s="64" t="s">
        <v>2385</v>
      </c>
      <c r="D179" s="62" t="s">
        <v>2386</v>
      </c>
      <c r="E179" s="62">
        <v>3</v>
      </c>
      <c r="F179" s="62"/>
      <c r="G179" s="43">
        <f t="shared" si="6"/>
        <v>392.15000000000066</v>
      </c>
    </row>
    <row r="180" spans="1:7" ht="15" x14ac:dyDescent="0.25">
      <c r="A180" s="57">
        <v>44022</v>
      </c>
      <c r="B180" s="57">
        <v>44022</v>
      </c>
      <c r="C180" s="64" t="s">
        <v>2385</v>
      </c>
      <c r="D180" s="62" t="s">
        <v>2387</v>
      </c>
      <c r="E180" s="62">
        <v>0.85</v>
      </c>
      <c r="F180" s="62"/>
      <c r="G180" s="43">
        <f t="shared" si="6"/>
        <v>391.30000000000064</v>
      </c>
    </row>
    <row r="181" spans="1:7" ht="15" x14ac:dyDescent="0.25">
      <c r="A181" s="57">
        <v>44021</v>
      </c>
      <c r="B181" s="57">
        <v>44021</v>
      </c>
      <c r="C181" s="57" t="s">
        <v>435</v>
      </c>
      <c r="D181" s="58" t="s">
        <v>2364</v>
      </c>
      <c r="E181" s="58">
        <v>2.2999999999999998</v>
      </c>
      <c r="F181" s="58"/>
      <c r="G181" s="63">
        <f t="shared" si="6"/>
        <v>389.00000000000063</v>
      </c>
    </row>
    <row r="182" spans="1:7" ht="15" x14ac:dyDescent="0.25">
      <c r="A182" s="57">
        <v>44021</v>
      </c>
      <c r="B182" s="57">
        <v>44021</v>
      </c>
      <c r="C182" s="57" t="s">
        <v>130</v>
      </c>
      <c r="D182" s="58" t="s">
        <v>2388</v>
      </c>
      <c r="E182" s="58">
        <v>5.35</v>
      </c>
      <c r="F182" s="58"/>
      <c r="G182" s="63">
        <f t="shared" si="6"/>
        <v>383.6500000000006</v>
      </c>
    </row>
    <row r="183" spans="1:7" ht="15" x14ac:dyDescent="0.25">
      <c r="A183" s="57">
        <v>44022</v>
      </c>
      <c r="B183" s="57">
        <v>44022</v>
      </c>
      <c r="C183" s="57" t="s">
        <v>80</v>
      </c>
      <c r="D183" s="58" t="s">
        <v>2389</v>
      </c>
      <c r="E183" s="58">
        <v>5.15</v>
      </c>
      <c r="F183" s="58"/>
      <c r="G183" s="43">
        <f t="shared" si="6"/>
        <v>378.50000000000063</v>
      </c>
    </row>
    <row r="184" spans="1:7" ht="15" x14ac:dyDescent="0.25">
      <c r="A184" s="57">
        <v>44021</v>
      </c>
      <c r="B184" s="57">
        <v>44021</v>
      </c>
      <c r="C184" s="57" t="s">
        <v>710</v>
      </c>
      <c r="D184" s="58" t="s">
        <v>2390</v>
      </c>
      <c r="E184" s="58">
        <v>1.3</v>
      </c>
      <c r="F184" s="58"/>
      <c r="G184" s="43">
        <f t="shared" si="6"/>
        <v>377.20000000000061</v>
      </c>
    </row>
    <row r="185" spans="1:7" ht="15" x14ac:dyDescent="0.25">
      <c r="A185" s="57">
        <v>44025</v>
      </c>
      <c r="B185" s="57">
        <v>44025</v>
      </c>
      <c r="C185" s="57" t="s">
        <v>130</v>
      </c>
      <c r="D185" s="58" t="s">
        <v>7</v>
      </c>
      <c r="E185" s="58">
        <v>10.7</v>
      </c>
      <c r="F185" s="58"/>
      <c r="G185" s="63">
        <f t="shared" si="6"/>
        <v>366.50000000000063</v>
      </c>
    </row>
    <row r="186" spans="1:7" ht="15" x14ac:dyDescent="0.25">
      <c r="A186" s="57">
        <v>44022</v>
      </c>
      <c r="B186" s="57">
        <v>44022</v>
      </c>
      <c r="C186" s="57" t="s">
        <v>130</v>
      </c>
      <c r="D186" s="58" t="s">
        <v>2391</v>
      </c>
      <c r="E186" s="58">
        <v>3.6</v>
      </c>
      <c r="F186" s="58"/>
      <c r="G186" s="63">
        <f t="shared" si="6"/>
        <v>362.9000000000006</v>
      </c>
    </row>
    <row r="187" spans="1:7" ht="15" x14ac:dyDescent="0.25">
      <c r="A187" s="57">
        <v>44022</v>
      </c>
      <c r="B187" s="57">
        <v>44022</v>
      </c>
      <c r="C187" s="57" t="s">
        <v>130</v>
      </c>
      <c r="D187" s="58" t="s">
        <v>2392</v>
      </c>
      <c r="E187" s="58">
        <v>7.7</v>
      </c>
      <c r="F187" s="58"/>
      <c r="G187" s="43">
        <f t="shared" si="6"/>
        <v>355.20000000000061</v>
      </c>
    </row>
    <row r="188" spans="1:7" ht="15" x14ac:dyDescent="0.25">
      <c r="A188" s="57">
        <v>44020</v>
      </c>
      <c r="B188" s="57">
        <v>44020</v>
      </c>
      <c r="C188" s="57" t="s">
        <v>55</v>
      </c>
      <c r="D188" s="58" t="s">
        <v>1069</v>
      </c>
      <c r="E188" s="58">
        <v>12.3</v>
      </c>
      <c r="F188" s="58"/>
      <c r="G188" s="43">
        <f t="shared" si="6"/>
        <v>342.9000000000006</v>
      </c>
    </row>
    <row r="189" spans="1:7" ht="15" x14ac:dyDescent="0.25">
      <c r="A189" s="57">
        <v>44026</v>
      </c>
      <c r="B189" s="57">
        <v>44026</v>
      </c>
      <c r="C189" s="57" t="s">
        <v>130</v>
      </c>
      <c r="D189" s="58" t="s">
        <v>2393</v>
      </c>
      <c r="E189" s="58">
        <v>1.65</v>
      </c>
      <c r="F189" s="58"/>
      <c r="G189" s="63">
        <f t="shared" si="6"/>
        <v>341.25000000000063</v>
      </c>
    </row>
    <row r="190" spans="1:7" ht="15" x14ac:dyDescent="0.25">
      <c r="A190" s="57">
        <v>44026</v>
      </c>
      <c r="B190" s="57">
        <v>44026</v>
      </c>
      <c r="C190" s="57" t="s">
        <v>130</v>
      </c>
      <c r="D190" s="58" t="s">
        <v>7</v>
      </c>
      <c r="E190" s="58">
        <v>8.25</v>
      </c>
      <c r="F190" s="58"/>
      <c r="G190" s="63">
        <f t="shared" si="6"/>
        <v>333.00000000000063</v>
      </c>
    </row>
    <row r="191" spans="1:7" ht="15" x14ac:dyDescent="0.25">
      <c r="A191" s="57">
        <v>44025</v>
      </c>
      <c r="B191" s="57">
        <v>44025</v>
      </c>
      <c r="C191" s="57" t="s">
        <v>130</v>
      </c>
      <c r="D191" s="58" t="s">
        <v>2394</v>
      </c>
      <c r="E191" s="58">
        <v>4.2</v>
      </c>
      <c r="F191" s="58"/>
      <c r="G191" s="43">
        <f t="shared" si="6"/>
        <v>328.80000000000064</v>
      </c>
    </row>
    <row r="192" spans="1:7" ht="15" x14ac:dyDescent="0.25">
      <c r="A192" s="57">
        <v>44025</v>
      </c>
      <c r="B192" s="57">
        <v>44028</v>
      </c>
      <c r="C192" s="57" t="s">
        <v>56</v>
      </c>
      <c r="D192" s="58" t="s">
        <v>2395</v>
      </c>
      <c r="E192" s="58">
        <v>13.15</v>
      </c>
      <c r="F192" s="58"/>
      <c r="G192" s="43">
        <f t="shared" si="6"/>
        <v>315.65000000000066</v>
      </c>
    </row>
    <row r="193" spans="1:7" ht="15" x14ac:dyDescent="0.25">
      <c r="A193" s="57">
        <v>44026</v>
      </c>
      <c r="B193" s="57">
        <v>44028</v>
      </c>
      <c r="C193" s="57" t="s">
        <v>56</v>
      </c>
      <c r="D193" s="58" t="s">
        <v>2396</v>
      </c>
      <c r="E193" s="58">
        <v>7.85</v>
      </c>
      <c r="F193" s="58"/>
      <c r="G193" s="63">
        <f t="shared" si="6"/>
        <v>307.80000000000064</v>
      </c>
    </row>
    <row r="194" spans="1:7" ht="15" x14ac:dyDescent="0.25">
      <c r="A194" s="57">
        <v>44027</v>
      </c>
      <c r="B194" s="57">
        <v>44028</v>
      </c>
      <c r="C194" s="57" t="s">
        <v>72</v>
      </c>
      <c r="D194" s="58" t="s">
        <v>2260</v>
      </c>
      <c r="E194" s="58">
        <v>4.2</v>
      </c>
      <c r="F194" s="58"/>
      <c r="G194" s="63">
        <f t="shared" si="6"/>
        <v>303.60000000000065</v>
      </c>
    </row>
    <row r="195" spans="1:7" ht="15" x14ac:dyDescent="0.25">
      <c r="A195" s="57">
        <v>44027</v>
      </c>
      <c r="B195" s="57">
        <v>44027</v>
      </c>
      <c r="C195" s="57" t="s">
        <v>710</v>
      </c>
      <c r="D195" s="58" t="s">
        <v>2397</v>
      </c>
      <c r="E195" s="58">
        <v>2</v>
      </c>
      <c r="F195" s="58"/>
      <c r="G195" s="43">
        <f t="shared" si="6"/>
        <v>301.60000000000065</v>
      </c>
    </row>
    <row r="196" spans="1:7" ht="15" x14ac:dyDescent="0.25">
      <c r="A196" s="57">
        <v>44026</v>
      </c>
      <c r="B196" s="57">
        <v>44028</v>
      </c>
      <c r="C196" s="57" t="s">
        <v>130</v>
      </c>
      <c r="D196" s="58" t="s">
        <v>2189</v>
      </c>
      <c r="E196" s="58">
        <v>3.6</v>
      </c>
      <c r="F196" s="58"/>
      <c r="G196" s="43">
        <f t="shared" si="6"/>
        <v>298.00000000000063</v>
      </c>
    </row>
    <row r="197" spans="1:7" ht="15" x14ac:dyDescent="0.25">
      <c r="A197" s="57">
        <v>44022</v>
      </c>
      <c r="B197" s="57">
        <v>44028</v>
      </c>
      <c r="C197" s="57" t="s">
        <v>2398</v>
      </c>
      <c r="D197" s="58" t="s">
        <v>2399</v>
      </c>
      <c r="E197" s="58">
        <v>6.95</v>
      </c>
      <c r="F197" s="58"/>
      <c r="G197" s="63">
        <f t="shared" si="6"/>
        <v>291.05000000000064</v>
      </c>
    </row>
    <row r="198" spans="1:7" ht="15" x14ac:dyDescent="0.25">
      <c r="A198" s="57">
        <v>44026</v>
      </c>
      <c r="B198" s="57">
        <v>44026</v>
      </c>
      <c r="C198" s="57" t="s">
        <v>130</v>
      </c>
      <c r="D198" s="58" t="s">
        <v>2400</v>
      </c>
      <c r="E198" s="58">
        <v>7.15</v>
      </c>
      <c r="F198" s="58"/>
      <c r="G198" s="63">
        <f t="shared" si="6"/>
        <v>283.90000000000066</v>
      </c>
    </row>
    <row r="199" spans="1:7" ht="15.75" thickBot="1" x14ac:dyDescent="0.3">
      <c r="A199" s="57">
        <v>44008</v>
      </c>
      <c r="B199" s="57">
        <v>44026</v>
      </c>
      <c r="C199" s="57" t="s">
        <v>2350</v>
      </c>
      <c r="D199" s="58" t="s">
        <v>1437</v>
      </c>
      <c r="E199" s="62">
        <v>2.6</v>
      </c>
      <c r="F199" s="58"/>
      <c r="G199" s="43">
        <f t="shared" si="6"/>
        <v>281.30000000000064</v>
      </c>
    </row>
    <row r="200" spans="1:7" ht="16.5" thickBot="1" x14ac:dyDescent="0.3">
      <c r="A200" s="225"/>
      <c r="B200" s="224"/>
      <c r="C200" s="258" t="s">
        <v>31</v>
      </c>
      <c r="D200" s="259"/>
      <c r="E200" s="227">
        <f>SUM(E6:E199)</f>
        <v>2029.7299999999991</v>
      </c>
      <c r="F200" s="226"/>
      <c r="G200" s="43"/>
    </row>
  </sheetData>
  <mergeCells count="2">
    <mergeCell ref="B1:C1"/>
    <mergeCell ref="C200:D20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59"/>
  <sheetViews>
    <sheetView topLeftCell="A238" workbookViewId="0">
      <selection activeCell="D238" sqref="D1:D1048576"/>
    </sheetView>
  </sheetViews>
  <sheetFormatPr baseColWidth="10" defaultRowHeight="14.25" x14ac:dyDescent="0.2"/>
  <cols>
    <col min="2" max="2" width="10.25" customWidth="1"/>
    <col min="3" max="3" width="27.5" customWidth="1"/>
    <col min="4" max="4" width="32.5" customWidth="1"/>
    <col min="5" max="5" width="8.125" customWidth="1"/>
    <col min="6" max="6" width="7.5" customWidth="1"/>
    <col min="7" max="7" width="9.5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32</v>
      </c>
      <c r="D2" s="6"/>
      <c r="E2" s="4"/>
      <c r="F2" s="40"/>
      <c r="G2" s="4"/>
    </row>
    <row r="3" spans="1:7" ht="21.75" customHeight="1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39"/>
      <c r="B4" s="39"/>
      <c r="C4" s="39"/>
      <c r="D4" s="39"/>
      <c r="E4" s="55"/>
      <c r="F4" s="78"/>
      <c r="G4" s="55">
        <f>'LIQ 5'!G199</f>
        <v>281.30000000000064</v>
      </c>
    </row>
    <row r="5" spans="1:7" ht="15" x14ac:dyDescent="0.25">
      <c r="A5" s="82"/>
      <c r="B5" s="81"/>
      <c r="C5" s="80" t="s">
        <v>2614</v>
      </c>
      <c r="D5" s="80"/>
      <c r="E5" s="223"/>
      <c r="F5" s="236">
        <v>2800</v>
      </c>
      <c r="G5" s="55">
        <f>F5+G4</f>
        <v>3081.3000000000006</v>
      </c>
    </row>
    <row r="6" spans="1:7" ht="15" x14ac:dyDescent="0.25">
      <c r="A6" s="82">
        <v>44028</v>
      </c>
      <c r="B6" s="81">
        <v>44028</v>
      </c>
      <c r="C6" s="80" t="s">
        <v>130</v>
      </c>
      <c r="D6" s="80" t="s">
        <v>2401</v>
      </c>
      <c r="E6" s="228">
        <v>7.4</v>
      </c>
      <c r="F6" s="79"/>
      <c r="G6" s="55">
        <f>G5-'LIQ 6'!E6</f>
        <v>3073.9000000000005</v>
      </c>
    </row>
    <row r="7" spans="1:7" ht="15" x14ac:dyDescent="0.25">
      <c r="A7" s="82">
        <v>44032</v>
      </c>
      <c r="B7" s="81">
        <v>44032</v>
      </c>
      <c r="C7" s="80" t="s">
        <v>130</v>
      </c>
      <c r="D7" s="80" t="s">
        <v>2401</v>
      </c>
      <c r="E7" s="228">
        <v>7.05</v>
      </c>
      <c r="F7" s="79"/>
      <c r="G7" s="55">
        <f>G6-'LIQ 6'!E7</f>
        <v>3066.8500000000004</v>
      </c>
    </row>
    <row r="8" spans="1:7" ht="15" x14ac:dyDescent="0.25">
      <c r="A8" s="57">
        <v>44033</v>
      </c>
      <c r="B8" s="57">
        <v>44033</v>
      </c>
      <c r="C8" s="80" t="s">
        <v>130</v>
      </c>
      <c r="D8" s="80" t="s">
        <v>2401</v>
      </c>
      <c r="E8" s="141">
        <v>6.3</v>
      </c>
      <c r="F8" s="79"/>
      <c r="G8" s="55">
        <f>G7-'LIQ 6'!E8</f>
        <v>3060.55</v>
      </c>
    </row>
    <row r="9" spans="1:7" ht="15" x14ac:dyDescent="0.25">
      <c r="A9" s="57">
        <v>44033</v>
      </c>
      <c r="B9" s="57">
        <v>44033</v>
      </c>
      <c r="C9" s="57" t="s">
        <v>2402</v>
      </c>
      <c r="D9" s="58" t="s">
        <v>2403</v>
      </c>
      <c r="E9" s="141">
        <v>6.6</v>
      </c>
      <c r="F9" s="79"/>
      <c r="G9" s="55">
        <f>G8-'LIQ 6'!E9</f>
        <v>3053.9500000000003</v>
      </c>
    </row>
    <row r="10" spans="1:7" ht="15" x14ac:dyDescent="0.25">
      <c r="A10" s="57">
        <v>44032</v>
      </c>
      <c r="B10" s="57">
        <v>44032</v>
      </c>
      <c r="C10" s="57" t="s">
        <v>80</v>
      </c>
      <c r="D10" s="58" t="s">
        <v>2404</v>
      </c>
      <c r="E10" s="141">
        <v>6.65</v>
      </c>
      <c r="F10" s="79"/>
      <c r="G10" s="55">
        <f>G9-'LIQ 6'!E10</f>
        <v>3047.3</v>
      </c>
    </row>
    <row r="11" spans="1:7" ht="15" x14ac:dyDescent="0.25">
      <c r="A11" s="57">
        <v>44028</v>
      </c>
      <c r="B11" s="57">
        <v>44028</v>
      </c>
      <c r="C11" s="58" t="s">
        <v>122</v>
      </c>
      <c r="D11" s="58" t="s">
        <v>252</v>
      </c>
      <c r="E11" s="141">
        <v>2.85</v>
      </c>
      <c r="F11" s="79"/>
      <c r="G11" s="55">
        <f>G10-'LIQ 6'!E11</f>
        <v>3044.4500000000003</v>
      </c>
    </row>
    <row r="12" spans="1:7" ht="15" x14ac:dyDescent="0.25">
      <c r="A12" s="57">
        <v>44026</v>
      </c>
      <c r="B12" s="57">
        <v>44026</v>
      </c>
      <c r="C12" s="58" t="s">
        <v>56</v>
      </c>
      <c r="D12" s="58" t="s">
        <v>2114</v>
      </c>
      <c r="E12" s="141">
        <v>6.7</v>
      </c>
      <c r="F12" s="79"/>
      <c r="G12" s="55">
        <f>G11-'LIQ 6'!E12</f>
        <v>3037.7500000000005</v>
      </c>
    </row>
    <row r="13" spans="1:7" ht="15" x14ac:dyDescent="0.25">
      <c r="A13" s="57">
        <v>44033</v>
      </c>
      <c r="B13" s="57">
        <v>44033</v>
      </c>
      <c r="C13" s="58" t="s">
        <v>2405</v>
      </c>
      <c r="D13" s="58" t="s">
        <v>2406</v>
      </c>
      <c r="E13" s="141">
        <v>1</v>
      </c>
      <c r="F13" s="79"/>
      <c r="G13" s="55">
        <f>G12-'LIQ 6'!E13</f>
        <v>3036.7500000000005</v>
      </c>
    </row>
    <row r="14" spans="1:7" ht="15" x14ac:dyDescent="0.25">
      <c r="A14" s="57">
        <v>44025</v>
      </c>
      <c r="B14" s="57">
        <v>44025</v>
      </c>
      <c r="C14" s="58" t="s">
        <v>710</v>
      </c>
      <c r="D14" s="58" t="s">
        <v>360</v>
      </c>
      <c r="E14" s="141">
        <v>1.7</v>
      </c>
      <c r="F14" s="79"/>
      <c r="G14" s="55">
        <f>G13-'LIQ 6'!E14</f>
        <v>3035.0500000000006</v>
      </c>
    </row>
    <row r="15" spans="1:7" ht="15" x14ac:dyDescent="0.25">
      <c r="A15" s="82">
        <v>44028</v>
      </c>
      <c r="B15" s="84">
        <v>44028</v>
      </c>
      <c r="C15" s="80" t="s">
        <v>710</v>
      </c>
      <c r="D15" s="80" t="s">
        <v>2407</v>
      </c>
      <c r="E15" s="228">
        <v>1</v>
      </c>
      <c r="F15" s="79"/>
      <c r="G15" s="55">
        <f>G14-'LIQ 6'!E15</f>
        <v>3034.0500000000006</v>
      </c>
    </row>
    <row r="16" spans="1:7" ht="15" x14ac:dyDescent="0.25">
      <c r="A16" s="83">
        <v>44021</v>
      </c>
      <c r="B16" s="84">
        <v>44021</v>
      </c>
      <c r="C16" s="80" t="s">
        <v>710</v>
      </c>
      <c r="D16" s="80" t="s">
        <v>1721</v>
      </c>
      <c r="E16" s="228">
        <v>1</v>
      </c>
      <c r="F16" s="79"/>
      <c r="G16" s="55">
        <f>G15-'LIQ 6'!E16</f>
        <v>3033.0500000000006</v>
      </c>
    </row>
    <row r="17" spans="1:7" ht="15" x14ac:dyDescent="0.25">
      <c r="A17" s="83">
        <v>44026</v>
      </c>
      <c r="B17" s="84">
        <v>44026</v>
      </c>
      <c r="C17" s="80" t="s">
        <v>710</v>
      </c>
      <c r="D17" s="80" t="s">
        <v>2408</v>
      </c>
      <c r="E17" s="228">
        <v>1</v>
      </c>
      <c r="F17" s="79"/>
      <c r="G17" s="55">
        <f>G16-'LIQ 6'!E17</f>
        <v>3032.0500000000006</v>
      </c>
    </row>
    <row r="18" spans="1:7" ht="15" x14ac:dyDescent="0.25">
      <c r="A18" s="83">
        <v>44031</v>
      </c>
      <c r="B18" s="84">
        <v>44031</v>
      </c>
      <c r="C18" s="80" t="s">
        <v>130</v>
      </c>
      <c r="D18" s="80" t="s">
        <v>2409</v>
      </c>
      <c r="E18" s="228">
        <v>4</v>
      </c>
      <c r="F18" s="79"/>
      <c r="G18" s="55">
        <f>G17-'LIQ 6'!E18</f>
        <v>3028.0500000000006</v>
      </c>
    </row>
    <row r="19" spans="1:7" ht="15" x14ac:dyDescent="0.25">
      <c r="A19" s="83">
        <v>44031</v>
      </c>
      <c r="B19" s="84">
        <v>44031</v>
      </c>
      <c r="C19" s="80" t="s">
        <v>122</v>
      </c>
      <c r="D19" s="80" t="s">
        <v>2410</v>
      </c>
      <c r="E19" s="228">
        <v>3.65</v>
      </c>
      <c r="F19" s="79"/>
      <c r="G19" s="55">
        <f>G18-'LIQ 6'!E19</f>
        <v>3024.4000000000005</v>
      </c>
    </row>
    <row r="20" spans="1:7" ht="15" x14ac:dyDescent="0.25">
      <c r="A20" s="83">
        <v>44028</v>
      </c>
      <c r="B20" s="84">
        <v>44028</v>
      </c>
      <c r="C20" s="85" t="s">
        <v>2411</v>
      </c>
      <c r="D20" s="85" t="s">
        <v>2412</v>
      </c>
      <c r="E20" s="229">
        <v>3.7</v>
      </c>
      <c r="F20" s="79"/>
      <c r="G20" s="55">
        <f>G19-'LIQ 6'!E20</f>
        <v>3020.7000000000007</v>
      </c>
    </row>
    <row r="21" spans="1:7" ht="15" x14ac:dyDescent="0.25">
      <c r="A21" s="83">
        <v>44029</v>
      </c>
      <c r="B21" s="84">
        <v>44029</v>
      </c>
      <c r="C21" s="80" t="s">
        <v>130</v>
      </c>
      <c r="D21" s="80" t="s">
        <v>18</v>
      </c>
      <c r="E21" s="228">
        <v>7.55</v>
      </c>
      <c r="F21" s="79"/>
      <c r="G21" s="55">
        <f>G20-'LIQ 6'!E21</f>
        <v>3013.1500000000005</v>
      </c>
    </row>
    <row r="22" spans="1:7" ht="15" x14ac:dyDescent="0.25">
      <c r="A22" s="83">
        <v>44029</v>
      </c>
      <c r="B22" s="84">
        <v>44029</v>
      </c>
      <c r="C22" s="80" t="s">
        <v>130</v>
      </c>
      <c r="D22" s="85" t="s">
        <v>2413</v>
      </c>
      <c r="E22" s="229">
        <v>7.3</v>
      </c>
      <c r="F22" s="79"/>
      <c r="G22" s="55">
        <f>G21-'LIQ 6'!E22</f>
        <v>3005.8500000000004</v>
      </c>
    </row>
    <row r="23" spans="1:7" ht="15" x14ac:dyDescent="0.25">
      <c r="A23" s="83">
        <v>44029</v>
      </c>
      <c r="B23" s="84">
        <v>44029</v>
      </c>
      <c r="C23" s="80" t="s">
        <v>130</v>
      </c>
      <c r="D23" s="85" t="s">
        <v>2414</v>
      </c>
      <c r="E23" s="229">
        <v>6.1</v>
      </c>
      <c r="F23" s="79"/>
      <c r="G23" s="55">
        <f>G22-'LIQ 6'!E23</f>
        <v>2999.7500000000005</v>
      </c>
    </row>
    <row r="24" spans="1:7" ht="15" x14ac:dyDescent="0.25">
      <c r="A24" s="83">
        <v>44029</v>
      </c>
      <c r="B24" s="84">
        <v>44029</v>
      </c>
      <c r="C24" s="80" t="s">
        <v>130</v>
      </c>
      <c r="D24" s="85" t="s">
        <v>2415</v>
      </c>
      <c r="E24" s="229">
        <v>3</v>
      </c>
      <c r="F24" s="79"/>
      <c r="G24" s="55">
        <f>G23-'LIQ 6'!E24</f>
        <v>2996.7500000000005</v>
      </c>
    </row>
    <row r="25" spans="1:7" ht="15" x14ac:dyDescent="0.25">
      <c r="A25" s="83">
        <v>44029</v>
      </c>
      <c r="B25" s="84">
        <v>44029</v>
      </c>
      <c r="C25" s="85" t="s">
        <v>710</v>
      </c>
      <c r="D25" s="85" t="s">
        <v>2416</v>
      </c>
      <c r="E25" s="229">
        <v>0.45</v>
      </c>
      <c r="F25" s="79"/>
      <c r="G25" s="55">
        <f>G24-'LIQ 6'!E25</f>
        <v>2996.3000000000006</v>
      </c>
    </row>
    <row r="26" spans="1:7" ht="15" x14ac:dyDescent="0.25">
      <c r="A26" s="83">
        <v>44029</v>
      </c>
      <c r="B26" s="84">
        <v>44029</v>
      </c>
      <c r="C26" s="85" t="s">
        <v>695</v>
      </c>
      <c r="D26" s="85" t="s">
        <v>2417</v>
      </c>
      <c r="E26" s="229">
        <v>3.4</v>
      </c>
      <c r="F26" s="79"/>
      <c r="G26" s="55">
        <f>G25-'LIQ 6'!E26</f>
        <v>2992.9000000000005</v>
      </c>
    </row>
    <row r="27" spans="1:7" ht="15" x14ac:dyDescent="0.25">
      <c r="A27" s="83">
        <v>44027</v>
      </c>
      <c r="B27" s="84">
        <v>44027</v>
      </c>
      <c r="C27" s="85" t="s">
        <v>710</v>
      </c>
      <c r="D27" s="85" t="s">
        <v>526</v>
      </c>
      <c r="E27" s="229">
        <v>3</v>
      </c>
      <c r="F27" s="79"/>
      <c r="G27" s="55">
        <f>G26-'LIQ 6'!E27</f>
        <v>2989.9000000000005</v>
      </c>
    </row>
    <row r="28" spans="1:7" ht="15" x14ac:dyDescent="0.25">
      <c r="A28" s="83">
        <v>44029</v>
      </c>
      <c r="B28" s="84">
        <v>43878</v>
      </c>
      <c r="C28" s="85" t="s">
        <v>710</v>
      </c>
      <c r="D28" s="85" t="s">
        <v>2418</v>
      </c>
      <c r="E28" s="229">
        <v>1.2</v>
      </c>
      <c r="F28" s="79"/>
      <c r="G28" s="55">
        <f>G27-'LIQ 6'!E28</f>
        <v>2988.7000000000007</v>
      </c>
    </row>
    <row r="29" spans="1:7" ht="15" x14ac:dyDescent="0.25">
      <c r="A29" s="83">
        <v>44031</v>
      </c>
      <c r="B29" s="84">
        <v>44031</v>
      </c>
      <c r="C29" s="85" t="s">
        <v>70</v>
      </c>
      <c r="D29" s="85" t="s">
        <v>2419</v>
      </c>
      <c r="E29" s="229">
        <v>45.72</v>
      </c>
      <c r="F29" s="79"/>
      <c r="G29" s="55">
        <f>G28-'LIQ 6'!E29</f>
        <v>2942.9800000000009</v>
      </c>
    </row>
    <row r="30" spans="1:7" ht="15" x14ac:dyDescent="0.25">
      <c r="A30" s="83">
        <v>44028</v>
      </c>
      <c r="B30" s="84">
        <v>44028</v>
      </c>
      <c r="C30" s="85" t="s">
        <v>2420</v>
      </c>
      <c r="D30" s="85" t="s">
        <v>2421</v>
      </c>
      <c r="E30" s="229">
        <v>4.5</v>
      </c>
      <c r="F30" s="79"/>
      <c r="G30" s="55">
        <f>G29-'LIQ 6'!E30</f>
        <v>2938.4800000000009</v>
      </c>
    </row>
    <row r="31" spans="1:7" ht="15" x14ac:dyDescent="0.25">
      <c r="A31" s="83">
        <v>44032</v>
      </c>
      <c r="B31" s="84">
        <v>44032</v>
      </c>
      <c r="C31" s="85" t="s">
        <v>710</v>
      </c>
      <c r="D31" s="85" t="s">
        <v>2422</v>
      </c>
      <c r="E31" s="229">
        <v>1</v>
      </c>
      <c r="F31" s="79"/>
      <c r="G31" s="55">
        <f>G30-'LIQ 6'!E31</f>
        <v>2937.4800000000009</v>
      </c>
    </row>
    <row r="32" spans="1:7" ht="15" x14ac:dyDescent="0.25">
      <c r="A32" s="83">
        <v>44027</v>
      </c>
      <c r="B32" s="84">
        <v>44027</v>
      </c>
      <c r="C32" s="85" t="s">
        <v>2423</v>
      </c>
      <c r="D32" s="85" t="s">
        <v>2424</v>
      </c>
      <c r="E32" s="86">
        <v>1</v>
      </c>
      <c r="F32" s="79"/>
      <c r="G32" s="55">
        <f>G31-'LIQ 6'!E32</f>
        <v>2936.4800000000009</v>
      </c>
    </row>
    <row r="33" spans="1:7" ht="15" x14ac:dyDescent="0.25">
      <c r="A33" s="83">
        <v>44034</v>
      </c>
      <c r="B33" s="84">
        <v>44034</v>
      </c>
      <c r="C33" s="85" t="s">
        <v>1454</v>
      </c>
      <c r="D33" s="85" t="s">
        <v>2425</v>
      </c>
      <c r="E33" s="86">
        <v>1.75</v>
      </c>
      <c r="F33" s="79"/>
      <c r="G33" s="55">
        <f>G32-'LIQ 6'!E33</f>
        <v>2934.7300000000009</v>
      </c>
    </row>
    <row r="34" spans="1:7" ht="15" x14ac:dyDescent="0.25">
      <c r="A34" s="83">
        <v>44033</v>
      </c>
      <c r="B34" s="84">
        <v>44033</v>
      </c>
      <c r="C34" s="85" t="s">
        <v>130</v>
      </c>
      <c r="D34" s="85" t="s">
        <v>121</v>
      </c>
      <c r="E34" s="86">
        <v>9.4499999999999993</v>
      </c>
      <c r="F34" s="79"/>
      <c r="G34" s="55">
        <f>G33-'LIQ 6'!E34</f>
        <v>2925.2800000000011</v>
      </c>
    </row>
    <row r="35" spans="1:7" ht="15" x14ac:dyDescent="0.25">
      <c r="A35" s="83">
        <v>44027</v>
      </c>
      <c r="B35" s="84">
        <v>44027</v>
      </c>
      <c r="C35" s="85" t="s">
        <v>130</v>
      </c>
      <c r="D35" s="85" t="s">
        <v>2401</v>
      </c>
      <c r="E35" s="86">
        <v>6.7</v>
      </c>
      <c r="F35" s="79"/>
      <c r="G35" s="55">
        <f>G34-'LIQ 6'!E35</f>
        <v>2918.5800000000013</v>
      </c>
    </row>
    <row r="36" spans="1:7" ht="15" x14ac:dyDescent="0.25">
      <c r="A36" s="83">
        <v>44026</v>
      </c>
      <c r="B36" s="84">
        <v>44026</v>
      </c>
      <c r="C36" s="85" t="s">
        <v>2426</v>
      </c>
      <c r="D36" s="85" t="s">
        <v>2427</v>
      </c>
      <c r="E36" s="86">
        <v>9.0500000000000007</v>
      </c>
      <c r="F36" s="79"/>
      <c r="G36" s="55">
        <f>G35-'LIQ 6'!E36</f>
        <v>2909.5300000000011</v>
      </c>
    </row>
    <row r="37" spans="1:7" ht="15" x14ac:dyDescent="0.25">
      <c r="A37" s="83">
        <v>44034</v>
      </c>
      <c r="B37" s="84">
        <v>44034</v>
      </c>
      <c r="C37" s="85" t="s">
        <v>253</v>
      </c>
      <c r="D37" s="85" t="s">
        <v>2428</v>
      </c>
      <c r="E37" s="86">
        <v>1.55</v>
      </c>
      <c r="F37" s="79"/>
      <c r="G37" s="55">
        <f>G36-'LIQ 6'!E37</f>
        <v>2907.9800000000009</v>
      </c>
    </row>
    <row r="38" spans="1:7" ht="15" x14ac:dyDescent="0.25">
      <c r="A38" s="83">
        <v>44035</v>
      </c>
      <c r="B38" s="84">
        <v>44035</v>
      </c>
      <c r="C38" s="85" t="s">
        <v>130</v>
      </c>
      <c r="D38" s="85" t="s">
        <v>2429</v>
      </c>
      <c r="E38" s="86">
        <v>4.1500000000000004</v>
      </c>
      <c r="F38" s="79"/>
      <c r="G38" s="55">
        <f>G37-'LIQ 6'!E38</f>
        <v>2903.8300000000008</v>
      </c>
    </row>
    <row r="39" spans="1:7" ht="15" x14ac:dyDescent="0.25">
      <c r="A39" s="83">
        <v>44039</v>
      </c>
      <c r="B39" s="84">
        <v>44039</v>
      </c>
      <c r="C39" s="85" t="s">
        <v>130</v>
      </c>
      <c r="D39" s="85" t="s">
        <v>2430</v>
      </c>
      <c r="E39" s="86">
        <v>6.55</v>
      </c>
      <c r="F39" s="79"/>
      <c r="G39" s="55">
        <f>G38-'LIQ 6'!E39</f>
        <v>2897.2800000000007</v>
      </c>
    </row>
    <row r="40" spans="1:7" ht="15" x14ac:dyDescent="0.25">
      <c r="A40" s="83">
        <v>44041</v>
      </c>
      <c r="B40" s="84">
        <v>44041</v>
      </c>
      <c r="C40" s="85" t="s">
        <v>2420</v>
      </c>
      <c r="D40" s="85" t="s">
        <v>887</v>
      </c>
      <c r="E40" s="86">
        <v>7.2</v>
      </c>
      <c r="F40" s="79"/>
      <c r="G40" s="55">
        <f>G39-'LIQ 6'!E40</f>
        <v>2890.0800000000008</v>
      </c>
    </row>
    <row r="41" spans="1:7" ht="15" x14ac:dyDescent="0.25">
      <c r="A41" s="83">
        <v>44039</v>
      </c>
      <c r="B41" s="84">
        <v>44039</v>
      </c>
      <c r="C41" s="85" t="s">
        <v>130</v>
      </c>
      <c r="D41" s="85" t="s">
        <v>2431</v>
      </c>
      <c r="E41" s="86">
        <v>8.0500000000000007</v>
      </c>
      <c r="F41" s="79"/>
      <c r="G41" s="55">
        <f>G40-'LIQ 6'!E41</f>
        <v>2882.0300000000007</v>
      </c>
    </row>
    <row r="42" spans="1:7" ht="15" x14ac:dyDescent="0.25">
      <c r="A42" s="83">
        <v>44041</v>
      </c>
      <c r="B42" s="84">
        <v>44041</v>
      </c>
      <c r="C42" s="85" t="s">
        <v>710</v>
      </c>
      <c r="D42" s="85" t="s">
        <v>1444</v>
      </c>
      <c r="E42" s="86">
        <v>2.9</v>
      </c>
      <c r="F42" s="79"/>
      <c r="G42" s="55">
        <f>G41-'LIQ 6'!E42</f>
        <v>2879.1300000000006</v>
      </c>
    </row>
    <row r="43" spans="1:7" ht="15" x14ac:dyDescent="0.25">
      <c r="A43" s="83">
        <v>44040</v>
      </c>
      <c r="B43" s="84">
        <v>44040</v>
      </c>
      <c r="C43" s="85" t="s">
        <v>2434</v>
      </c>
      <c r="D43" s="85" t="s">
        <v>95</v>
      </c>
      <c r="E43" s="86">
        <v>3.45</v>
      </c>
      <c r="F43" s="79"/>
      <c r="G43" s="55">
        <f>G42-'LIQ 6'!E43</f>
        <v>2875.6800000000007</v>
      </c>
    </row>
    <row r="44" spans="1:7" ht="15" x14ac:dyDescent="0.25">
      <c r="A44" s="83">
        <v>44040</v>
      </c>
      <c r="B44" s="84">
        <v>44040</v>
      </c>
      <c r="C44" s="85" t="s">
        <v>72</v>
      </c>
      <c r="D44" s="85" t="s">
        <v>2432</v>
      </c>
      <c r="E44" s="86">
        <v>5.2</v>
      </c>
      <c r="F44" s="79"/>
      <c r="G44" s="55">
        <f>G43-'LIQ 6'!E44</f>
        <v>2870.4800000000009</v>
      </c>
    </row>
    <row r="45" spans="1:7" ht="15" x14ac:dyDescent="0.25">
      <c r="A45" s="83">
        <v>44042</v>
      </c>
      <c r="B45" s="84">
        <v>44042</v>
      </c>
      <c r="C45" s="85" t="s">
        <v>253</v>
      </c>
      <c r="D45" s="85" t="s">
        <v>2433</v>
      </c>
      <c r="E45" s="86">
        <v>4.95</v>
      </c>
      <c r="F45" s="79"/>
      <c r="G45" s="55">
        <f>G44-'LIQ 6'!E45</f>
        <v>2865.5300000000011</v>
      </c>
    </row>
    <row r="46" spans="1:7" ht="15" x14ac:dyDescent="0.25">
      <c r="A46" s="83">
        <v>44041</v>
      </c>
      <c r="B46" s="84">
        <v>44041</v>
      </c>
      <c r="C46" s="85" t="s">
        <v>307</v>
      </c>
      <c r="D46" s="85" t="s">
        <v>526</v>
      </c>
      <c r="E46" s="86">
        <v>1.25</v>
      </c>
      <c r="F46" s="79"/>
      <c r="G46" s="55">
        <f>G45-'LIQ 6'!E46</f>
        <v>2864.2800000000011</v>
      </c>
    </row>
    <row r="47" spans="1:7" ht="15" x14ac:dyDescent="0.25">
      <c r="A47" s="83">
        <v>44041</v>
      </c>
      <c r="B47" s="84">
        <v>44041</v>
      </c>
      <c r="C47" s="85" t="s">
        <v>130</v>
      </c>
      <c r="D47" s="85" t="s">
        <v>35</v>
      </c>
      <c r="E47" s="86">
        <v>2.5499999999999998</v>
      </c>
      <c r="F47" s="79"/>
      <c r="G47" s="55">
        <f>G46-'LIQ 6'!E47</f>
        <v>2861.7300000000009</v>
      </c>
    </row>
    <row r="48" spans="1:7" ht="15" x14ac:dyDescent="0.25">
      <c r="A48" s="83">
        <v>44041</v>
      </c>
      <c r="B48" s="84">
        <v>44041</v>
      </c>
      <c r="C48" s="85" t="s">
        <v>56</v>
      </c>
      <c r="D48" s="85" t="s">
        <v>2435</v>
      </c>
      <c r="E48" s="86">
        <v>1.65</v>
      </c>
      <c r="F48" s="79"/>
      <c r="G48" s="55">
        <f>G47-'LIQ 6'!E48</f>
        <v>2860.0800000000008</v>
      </c>
    </row>
    <row r="49" spans="1:7" ht="15" x14ac:dyDescent="0.25">
      <c r="A49" s="83">
        <v>44041</v>
      </c>
      <c r="B49" s="84">
        <v>44041</v>
      </c>
      <c r="C49" s="85" t="s">
        <v>130</v>
      </c>
      <c r="D49" s="85" t="s">
        <v>2401</v>
      </c>
      <c r="E49" s="86">
        <v>5.85</v>
      </c>
      <c r="F49" s="79"/>
      <c r="G49" s="55">
        <f>G48-'LIQ 6'!E49</f>
        <v>2854.2300000000009</v>
      </c>
    </row>
    <row r="50" spans="1:7" ht="15" x14ac:dyDescent="0.25">
      <c r="A50" s="72">
        <v>44041</v>
      </c>
      <c r="B50" s="72">
        <v>44041</v>
      </c>
      <c r="C50" s="77" t="s">
        <v>19</v>
      </c>
      <c r="D50" s="73" t="s">
        <v>2436</v>
      </c>
      <c r="E50" s="230">
        <v>3.3</v>
      </c>
      <c r="F50" s="75"/>
      <c r="G50" s="55">
        <f>G49-'LIQ 6'!E50</f>
        <v>2850.9300000000007</v>
      </c>
    </row>
    <row r="51" spans="1:7" ht="15" x14ac:dyDescent="0.25">
      <c r="A51" s="72">
        <v>44042</v>
      </c>
      <c r="B51" s="72">
        <v>44042</v>
      </c>
      <c r="C51" s="77" t="s">
        <v>710</v>
      </c>
      <c r="D51" s="73" t="s">
        <v>2437</v>
      </c>
      <c r="E51" s="230">
        <v>1.5</v>
      </c>
      <c r="F51" s="75"/>
      <c r="G51" s="55">
        <f>G50-'LIQ 6'!E51</f>
        <v>2849.4300000000007</v>
      </c>
    </row>
    <row r="52" spans="1:7" ht="15" x14ac:dyDescent="0.25">
      <c r="A52" s="72">
        <v>44074</v>
      </c>
      <c r="B52" s="72">
        <v>44043</v>
      </c>
      <c r="C52" s="77" t="s">
        <v>130</v>
      </c>
      <c r="D52" s="13" t="s">
        <v>121</v>
      </c>
      <c r="E52" s="230">
        <v>1.55</v>
      </c>
      <c r="F52" s="75"/>
      <c r="G52" s="55">
        <f>G51-'LIQ 6'!E52</f>
        <v>2847.8800000000006</v>
      </c>
    </row>
    <row r="53" spans="1:7" ht="15" x14ac:dyDescent="0.25">
      <c r="A53" s="72">
        <v>44070</v>
      </c>
      <c r="B53" s="74">
        <v>44070</v>
      </c>
      <c r="C53" s="77" t="s">
        <v>130</v>
      </c>
      <c r="D53" s="13" t="s">
        <v>121</v>
      </c>
      <c r="E53" s="230">
        <v>5.2</v>
      </c>
      <c r="F53" s="75"/>
      <c r="G53" s="55">
        <f>G52-'LIQ 6'!E53</f>
        <v>2842.6800000000007</v>
      </c>
    </row>
    <row r="54" spans="1:7" ht="15" x14ac:dyDescent="0.25">
      <c r="A54" s="74">
        <v>44069</v>
      </c>
      <c r="B54" s="74">
        <v>44069</v>
      </c>
      <c r="C54" s="77" t="s">
        <v>130</v>
      </c>
      <c r="D54" s="13" t="s">
        <v>121</v>
      </c>
      <c r="E54" s="230">
        <v>9.85</v>
      </c>
      <c r="F54" s="75"/>
      <c r="G54" s="55">
        <f>G53-'LIQ 6'!E54</f>
        <v>2832.8300000000008</v>
      </c>
    </row>
    <row r="55" spans="1:7" ht="15" x14ac:dyDescent="0.25">
      <c r="A55" s="72">
        <v>44075</v>
      </c>
      <c r="B55" s="74">
        <v>44075</v>
      </c>
      <c r="C55" s="77" t="s">
        <v>710</v>
      </c>
      <c r="D55" s="13" t="s">
        <v>2438</v>
      </c>
      <c r="E55" s="230">
        <v>0.3</v>
      </c>
      <c r="F55" s="75"/>
      <c r="G55" s="55">
        <f>G54-'LIQ 6'!E55</f>
        <v>2832.5300000000007</v>
      </c>
    </row>
    <row r="56" spans="1:7" ht="15" x14ac:dyDescent="0.25">
      <c r="A56" s="72">
        <v>44069</v>
      </c>
      <c r="B56" s="72">
        <v>44069</v>
      </c>
      <c r="C56" s="77" t="s">
        <v>72</v>
      </c>
      <c r="D56" s="13" t="s">
        <v>2439</v>
      </c>
      <c r="E56" s="231">
        <v>3.3</v>
      </c>
      <c r="F56" s="87"/>
      <c r="G56" s="55">
        <f>G55-'LIQ 6'!E56</f>
        <v>2829.2300000000005</v>
      </c>
    </row>
    <row r="57" spans="1:7" ht="15" x14ac:dyDescent="0.25">
      <c r="A57" s="72">
        <v>44069</v>
      </c>
      <c r="B57" s="72">
        <v>44069</v>
      </c>
      <c r="C57" s="77" t="s">
        <v>898</v>
      </c>
      <c r="D57" s="13" t="s">
        <v>2440</v>
      </c>
      <c r="E57" s="230">
        <v>5</v>
      </c>
      <c r="F57" s="75"/>
      <c r="G57" s="55">
        <f>G56-'LIQ 6'!E57</f>
        <v>2824.2300000000005</v>
      </c>
    </row>
    <row r="58" spans="1:7" ht="15" x14ac:dyDescent="0.25">
      <c r="A58" s="72">
        <v>44070</v>
      </c>
      <c r="B58" s="72">
        <v>44070</v>
      </c>
      <c r="C58" s="77" t="s">
        <v>2441</v>
      </c>
      <c r="D58" s="13" t="s">
        <v>1069</v>
      </c>
      <c r="E58" s="231">
        <v>1.3</v>
      </c>
      <c r="F58" s="87"/>
      <c r="G58" s="55">
        <f>G57-'LIQ 6'!E58</f>
        <v>2822.9300000000003</v>
      </c>
    </row>
    <row r="59" spans="1:7" ht="15" x14ac:dyDescent="0.25">
      <c r="A59" s="72">
        <v>44075</v>
      </c>
      <c r="B59" s="72">
        <v>44075</v>
      </c>
      <c r="C59" s="77" t="s">
        <v>253</v>
      </c>
      <c r="D59" s="13" t="s">
        <v>1563</v>
      </c>
      <c r="E59" s="230">
        <v>2.0499999999999998</v>
      </c>
      <c r="F59" s="75"/>
      <c r="G59" s="55">
        <f>G58-'LIQ 6'!E59</f>
        <v>2820.88</v>
      </c>
    </row>
    <row r="60" spans="1:7" ht="15" x14ac:dyDescent="0.25">
      <c r="A60" s="72">
        <v>44063</v>
      </c>
      <c r="B60" s="72">
        <v>44063</v>
      </c>
      <c r="C60" s="77" t="s">
        <v>234</v>
      </c>
      <c r="D60" s="76" t="s">
        <v>2442</v>
      </c>
      <c r="E60" s="231">
        <v>1</v>
      </c>
      <c r="F60" s="87"/>
      <c r="G60" s="55">
        <f>G59-'LIQ 6'!E60</f>
        <v>2819.88</v>
      </c>
    </row>
    <row r="61" spans="1:7" ht="15" x14ac:dyDescent="0.25">
      <c r="A61" s="72">
        <v>44075</v>
      </c>
      <c r="B61" s="72">
        <v>44075</v>
      </c>
      <c r="C61" s="77" t="s">
        <v>80</v>
      </c>
      <c r="D61" s="76" t="s">
        <v>2443</v>
      </c>
      <c r="E61" s="231">
        <v>3.95</v>
      </c>
      <c r="F61" s="87"/>
      <c r="G61" s="55">
        <f>G60-'LIQ 6'!E61</f>
        <v>2815.9300000000003</v>
      </c>
    </row>
    <row r="62" spans="1:7" ht="15" x14ac:dyDescent="0.25">
      <c r="A62" s="57">
        <v>44076</v>
      </c>
      <c r="B62" s="57">
        <v>44076</v>
      </c>
      <c r="C62" s="58" t="s">
        <v>1414</v>
      </c>
      <c r="D62" s="58" t="s">
        <v>320</v>
      </c>
      <c r="E62" s="133">
        <v>4.5999999999999996</v>
      </c>
      <c r="F62" s="58"/>
      <c r="G62" s="55">
        <f>G61-'LIQ 6'!E62</f>
        <v>2811.3300000000004</v>
      </c>
    </row>
    <row r="63" spans="1:7" ht="15" x14ac:dyDescent="0.25">
      <c r="A63" s="57">
        <v>44076</v>
      </c>
      <c r="B63" s="57">
        <v>44076</v>
      </c>
      <c r="C63" s="58" t="s">
        <v>1414</v>
      </c>
      <c r="D63" s="58" t="s">
        <v>2444</v>
      </c>
      <c r="E63" s="133">
        <v>4.8</v>
      </c>
      <c r="F63" s="58"/>
      <c r="G63" s="55">
        <f>G62-'LIQ 6'!E63</f>
        <v>2806.53</v>
      </c>
    </row>
    <row r="64" spans="1:7" ht="15" x14ac:dyDescent="0.25">
      <c r="A64" s="57">
        <v>44070</v>
      </c>
      <c r="B64" s="57">
        <v>44070</v>
      </c>
      <c r="C64" s="58" t="s">
        <v>1414</v>
      </c>
      <c r="D64" s="58" t="s">
        <v>2445</v>
      </c>
      <c r="E64" s="133">
        <v>2.95</v>
      </c>
      <c r="F64" s="58"/>
      <c r="G64" s="55">
        <f>G63-'LIQ 6'!E64</f>
        <v>2803.5800000000004</v>
      </c>
    </row>
    <row r="65" spans="1:7" ht="15" x14ac:dyDescent="0.25">
      <c r="A65" s="57">
        <v>44076</v>
      </c>
      <c r="B65" s="57">
        <v>44076</v>
      </c>
      <c r="C65" s="58" t="s">
        <v>1454</v>
      </c>
      <c r="D65" s="58" t="s">
        <v>2446</v>
      </c>
      <c r="E65" s="133">
        <v>4.1500000000000004</v>
      </c>
      <c r="F65" s="58"/>
      <c r="G65" s="55">
        <f>G64-'LIQ 6'!E65</f>
        <v>2799.4300000000003</v>
      </c>
    </row>
    <row r="66" spans="1:7" ht="15" x14ac:dyDescent="0.25">
      <c r="A66" s="57">
        <v>44001</v>
      </c>
      <c r="B66" s="57">
        <v>44001</v>
      </c>
      <c r="C66" s="58" t="s">
        <v>119</v>
      </c>
      <c r="D66" s="58" t="s">
        <v>2447</v>
      </c>
      <c r="E66" s="133">
        <v>3.05</v>
      </c>
      <c r="F66" s="58"/>
      <c r="G66" s="55">
        <f>G65-'LIQ 6'!E66</f>
        <v>2796.38</v>
      </c>
    </row>
    <row r="67" spans="1:7" ht="15" x14ac:dyDescent="0.25">
      <c r="A67" s="57">
        <v>44042</v>
      </c>
      <c r="B67" s="57">
        <v>44042</v>
      </c>
      <c r="C67" s="58" t="s">
        <v>130</v>
      </c>
      <c r="D67" s="58" t="s">
        <v>121</v>
      </c>
      <c r="E67" s="133">
        <v>8.4</v>
      </c>
      <c r="F67" s="58"/>
      <c r="G67" s="55">
        <f>G66-'LIQ 6'!E67</f>
        <v>2787.98</v>
      </c>
    </row>
    <row r="68" spans="1:7" ht="15" x14ac:dyDescent="0.25">
      <c r="A68" s="57">
        <v>44040</v>
      </c>
      <c r="B68" s="57">
        <v>44040</v>
      </c>
      <c r="C68" s="58" t="s">
        <v>130</v>
      </c>
      <c r="D68" s="58" t="s">
        <v>2401</v>
      </c>
      <c r="E68" s="133">
        <v>4.8499999999999996</v>
      </c>
      <c r="F68" s="58"/>
      <c r="G68" s="55">
        <f>G67-'LIQ 6'!E68</f>
        <v>2783.13</v>
      </c>
    </row>
    <row r="69" spans="1:7" ht="15" x14ac:dyDescent="0.25">
      <c r="A69" s="57">
        <v>44043</v>
      </c>
      <c r="B69" s="57">
        <v>44043</v>
      </c>
      <c r="C69" s="58" t="s">
        <v>1561</v>
      </c>
      <c r="D69" s="58" t="s">
        <v>2448</v>
      </c>
      <c r="E69" s="133">
        <v>1.3</v>
      </c>
      <c r="F69" s="58"/>
      <c r="G69" s="55">
        <f>G68-'LIQ 6'!E69</f>
        <v>2781.83</v>
      </c>
    </row>
    <row r="70" spans="1:7" ht="15" x14ac:dyDescent="0.25">
      <c r="A70" s="57">
        <v>44043</v>
      </c>
      <c r="B70" s="57">
        <v>44043</v>
      </c>
      <c r="C70" s="58" t="s">
        <v>2449</v>
      </c>
      <c r="D70" s="58" t="s">
        <v>2450</v>
      </c>
      <c r="E70" s="133">
        <v>8.35</v>
      </c>
      <c r="F70" s="58"/>
      <c r="G70" s="55">
        <f>G69-'LIQ 6'!E70</f>
        <v>2773.48</v>
      </c>
    </row>
    <row r="71" spans="1:7" ht="15" x14ac:dyDescent="0.25">
      <c r="A71" s="57">
        <v>44046</v>
      </c>
      <c r="B71" s="57">
        <v>44046</v>
      </c>
      <c r="C71" s="58" t="s">
        <v>128</v>
      </c>
      <c r="D71" s="58" t="s">
        <v>2451</v>
      </c>
      <c r="E71" s="133">
        <v>5.55</v>
      </c>
      <c r="F71" s="58"/>
      <c r="G71" s="55">
        <f>G70-'LIQ 6'!E71</f>
        <v>2767.93</v>
      </c>
    </row>
    <row r="72" spans="1:7" ht="15" x14ac:dyDescent="0.25">
      <c r="A72" s="57">
        <v>44046</v>
      </c>
      <c r="B72" s="57">
        <v>44046</v>
      </c>
      <c r="C72" s="58" t="s">
        <v>130</v>
      </c>
      <c r="D72" s="58" t="s">
        <v>121</v>
      </c>
      <c r="E72" s="133">
        <v>10.4</v>
      </c>
      <c r="F72" s="58"/>
      <c r="G72" s="55">
        <f>G71-'LIQ 6'!E72</f>
        <v>2757.5299999999997</v>
      </c>
    </row>
    <row r="73" spans="1:7" ht="15" x14ac:dyDescent="0.25">
      <c r="A73" s="57">
        <v>44046</v>
      </c>
      <c r="B73" s="57">
        <v>44046</v>
      </c>
      <c r="C73" s="58" t="s">
        <v>130</v>
      </c>
      <c r="D73" s="58" t="s">
        <v>1291</v>
      </c>
      <c r="E73" s="133">
        <v>2.2999999999999998</v>
      </c>
      <c r="F73" s="58"/>
      <c r="G73" s="55">
        <f>G72-'LIQ 6'!E73</f>
        <v>2755.2299999999996</v>
      </c>
    </row>
    <row r="74" spans="1:7" ht="15" x14ac:dyDescent="0.25">
      <c r="A74" s="57">
        <v>44047</v>
      </c>
      <c r="B74" s="57">
        <v>44047</v>
      </c>
      <c r="C74" s="58" t="s">
        <v>130</v>
      </c>
      <c r="D74" s="58" t="s">
        <v>2452</v>
      </c>
      <c r="E74" s="133">
        <v>2.95</v>
      </c>
      <c r="F74" s="58"/>
      <c r="G74" s="55">
        <f>G73-'LIQ 6'!E74</f>
        <v>2752.2799999999997</v>
      </c>
    </row>
    <row r="75" spans="1:7" ht="15" x14ac:dyDescent="0.25">
      <c r="A75" s="57" t="s">
        <v>2453</v>
      </c>
      <c r="B75" s="57">
        <v>44048</v>
      </c>
      <c r="C75" s="58" t="s">
        <v>59</v>
      </c>
      <c r="D75" s="58" t="s">
        <v>2454</v>
      </c>
      <c r="E75" s="133">
        <v>2.5499999999999998</v>
      </c>
      <c r="F75" s="58"/>
      <c r="G75" s="55">
        <f>G74-'LIQ 6'!E75</f>
        <v>2749.7299999999996</v>
      </c>
    </row>
    <row r="76" spans="1:7" ht="15" x14ac:dyDescent="0.25">
      <c r="A76" s="57">
        <v>44049</v>
      </c>
      <c r="B76" s="57">
        <v>44049</v>
      </c>
      <c r="C76" s="58" t="s">
        <v>2455</v>
      </c>
      <c r="D76" s="58" t="s">
        <v>2456</v>
      </c>
      <c r="E76" s="133">
        <v>1</v>
      </c>
      <c r="F76" s="58"/>
      <c r="G76" s="55">
        <f>G75-'LIQ 6'!E76</f>
        <v>2748.7299999999996</v>
      </c>
    </row>
    <row r="77" spans="1:7" ht="15" x14ac:dyDescent="0.25">
      <c r="A77" s="57">
        <v>44054</v>
      </c>
      <c r="B77" s="57">
        <v>44054</v>
      </c>
      <c r="C77" s="58" t="s">
        <v>2457</v>
      </c>
      <c r="D77" s="58" t="s">
        <v>2458</v>
      </c>
      <c r="E77" s="133">
        <v>18</v>
      </c>
      <c r="F77" s="58"/>
      <c r="G77" s="55">
        <f>G76-'LIQ 6'!E77</f>
        <v>2730.7299999999996</v>
      </c>
    </row>
    <row r="78" spans="1:7" ht="15" x14ac:dyDescent="0.25">
      <c r="A78" s="57">
        <v>44071</v>
      </c>
      <c r="B78" s="57">
        <v>44071</v>
      </c>
      <c r="C78" s="58" t="s">
        <v>2459</v>
      </c>
      <c r="D78" s="58" t="s">
        <v>2460</v>
      </c>
      <c r="E78" s="133">
        <v>56.57</v>
      </c>
      <c r="F78" s="58"/>
      <c r="G78" s="55">
        <f>G77-'LIQ 6'!E78</f>
        <v>2674.1599999999994</v>
      </c>
    </row>
    <row r="79" spans="1:7" ht="15" x14ac:dyDescent="0.25">
      <c r="A79" s="57">
        <v>44047</v>
      </c>
      <c r="B79" s="57">
        <v>44047</v>
      </c>
      <c r="C79" s="58" t="s">
        <v>130</v>
      </c>
      <c r="D79" s="58" t="s">
        <v>2401</v>
      </c>
      <c r="E79" s="133">
        <v>7.8</v>
      </c>
      <c r="F79" s="58"/>
      <c r="G79" s="55">
        <f>G78-'LIQ 6'!E79</f>
        <v>2666.3599999999992</v>
      </c>
    </row>
    <row r="80" spans="1:7" ht="15" x14ac:dyDescent="0.25">
      <c r="A80" s="57">
        <v>44048</v>
      </c>
      <c r="B80" s="57">
        <v>44048</v>
      </c>
      <c r="C80" s="58" t="s">
        <v>130</v>
      </c>
      <c r="D80" s="58" t="s">
        <v>2401</v>
      </c>
      <c r="E80" s="133">
        <v>5.65</v>
      </c>
      <c r="F80" s="58"/>
      <c r="G80" s="55">
        <f>G79-'LIQ 6'!E80</f>
        <v>2660.7099999999991</v>
      </c>
    </row>
    <row r="81" spans="1:7" ht="15" x14ac:dyDescent="0.25">
      <c r="A81" s="57">
        <v>44049</v>
      </c>
      <c r="B81" s="57">
        <v>44049</v>
      </c>
      <c r="C81" s="58" t="s">
        <v>2441</v>
      </c>
      <c r="D81" s="235" t="s">
        <v>1069</v>
      </c>
      <c r="E81" s="133">
        <v>0.65</v>
      </c>
      <c r="F81" s="58"/>
      <c r="G81" s="55">
        <f>G80-'LIQ 6'!E81</f>
        <v>2660.059999999999</v>
      </c>
    </row>
    <row r="82" spans="1:7" ht="15" x14ac:dyDescent="0.25">
      <c r="A82" s="57">
        <v>44049</v>
      </c>
      <c r="B82" s="57">
        <v>44049</v>
      </c>
      <c r="C82" s="58" t="s">
        <v>107</v>
      </c>
      <c r="D82" s="58" t="s">
        <v>2461</v>
      </c>
      <c r="E82" s="133">
        <v>1.1499999999999999</v>
      </c>
      <c r="F82" s="58"/>
      <c r="G82" s="55">
        <f>G81-'LIQ 6'!E82</f>
        <v>2658.9099999999989</v>
      </c>
    </row>
    <row r="83" spans="1:7" ht="15" x14ac:dyDescent="0.25">
      <c r="A83" s="57">
        <v>44049</v>
      </c>
      <c r="B83" s="57">
        <v>44049</v>
      </c>
      <c r="C83" s="58" t="s">
        <v>80</v>
      </c>
      <c r="D83" s="58" t="s">
        <v>2462</v>
      </c>
      <c r="E83" s="133">
        <v>6.7</v>
      </c>
      <c r="F83" s="58"/>
      <c r="G83" s="55">
        <f>G82-'LIQ 6'!E83</f>
        <v>2652.2099999999991</v>
      </c>
    </row>
    <row r="84" spans="1:7" ht="15" x14ac:dyDescent="0.25">
      <c r="A84" s="57">
        <v>44049</v>
      </c>
      <c r="B84" s="57">
        <v>44049</v>
      </c>
      <c r="C84" s="58" t="s">
        <v>130</v>
      </c>
      <c r="D84" s="58" t="s">
        <v>522</v>
      </c>
      <c r="E84" s="133">
        <v>12.4</v>
      </c>
      <c r="F84" s="58"/>
      <c r="G84" s="55">
        <f>G83-'LIQ 6'!E84</f>
        <v>2639.809999999999</v>
      </c>
    </row>
    <row r="85" spans="1:7" ht="15" x14ac:dyDescent="0.25">
      <c r="A85" s="57">
        <v>44053</v>
      </c>
      <c r="B85" s="57">
        <v>44053</v>
      </c>
      <c r="C85" s="58" t="s">
        <v>128</v>
      </c>
      <c r="D85" s="58" t="s">
        <v>2463</v>
      </c>
      <c r="E85" s="133">
        <v>1.8</v>
      </c>
      <c r="F85" s="58"/>
      <c r="G85" s="55">
        <f>G84-'LIQ 6'!E85</f>
        <v>2638.0099999999989</v>
      </c>
    </row>
    <row r="86" spans="1:7" ht="15" x14ac:dyDescent="0.25">
      <c r="A86" s="57">
        <v>44053</v>
      </c>
      <c r="B86" s="57">
        <v>44053</v>
      </c>
      <c r="C86" s="58" t="s">
        <v>122</v>
      </c>
      <c r="D86" s="58" t="s">
        <v>2463</v>
      </c>
      <c r="E86" s="133">
        <v>3.2</v>
      </c>
      <c r="F86" s="58"/>
      <c r="G86" s="55">
        <f>G85-'LIQ 6'!E86</f>
        <v>2634.809999999999</v>
      </c>
    </row>
    <row r="87" spans="1:7" ht="15" x14ac:dyDescent="0.25">
      <c r="A87" s="57">
        <v>44053</v>
      </c>
      <c r="B87" s="57">
        <v>44053</v>
      </c>
      <c r="C87" s="58" t="s">
        <v>88</v>
      </c>
      <c r="D87" s="58" t="s">
        <v>2464</v>
      </c>
      <c r="E87" s="133">
        <v>4.3499999999999996</v>
      </c>
      <c r="F87" s="58"/>
      <c r="G87" s="55">
        <f>G86-'LIQ 6'!E87</f>
        <v>2630.4599999999991</v>
      </c>
    </row>
    <row r="88" spans="1:7" ht="15" x14ac:dyDescent="0.25">
      <c r="A88" s="57">
        <v>44054</v>
      </c>
      <c r="B88" s="57">
        <v>44054</v>
      </c>
      <c r="C88" s="58" t="s">
        <v>1369</v>
      </c>
      <c r="D88" s="58" t="s">
        <v>2465</v>
      </c>
      <c r="E88" s="133">
        <v>3</v>
      </c>
      <c r="F88" s="58"/>
      <c r="G88" s="55">
        <f>G87-'LIQ 6'!E88</f>
        <v>2627.4599999999991</v>
      </c>
    </row>
    <row r="89" spans="1:7" ht="15" x14ac:dyDescent="0.25">
      <c r="A89" s="57">
        <v>44055</v>
      </c>
      <c r="B89" s="57">
        <v>44055</v>
      </c>
      <c r="C89" s="58" t="s">
        <v>130</v>
      </c>
      <c r="D89" s="58" t="s">
        <v>2466</v>
      </c>
      <c r="E89" s="133">
        <v>3</v>
      </c>
      <c r="F89" s="58"/>
      <c r="G89" s="55">
        <f>G88-'LIQ 6'!E89</f>
        <v>2624.4599999999991</v>
      </c>
    </row>
    <row r="90" spans="1:7" ht="15" x14ac:dyDescent="0.25">
      <c r="A90" s="57">
        <v>44056</v>
      </c>
      <c r="B90" s="57">
        <v>44056</v>
      </c>
      <c r="C90" s="58" t="s">
        <v>107</v>
      </c>
      <c r="D90" s="58" t="s">
        <v>86</v>
      </c>
      <c r="E90" s="133">
        <v>1</v>
      </c>
      <c r="F90" s="58"/>
      <c r="G90" s="55">
        <f>G89-'LIQ 6'!E90</f>
        <v>2623.4599999999991</v>
      </c>
    </row>
    <row r="91" spans="1:7" ht="15" x14ac:dyDescent="0.25">
      <c r="A91" s="57">
        <v>44039</v>
      </c>
      <c r="B91" s="57">
        <v>44039</v>
      </c>
      <c r="C91" s="58" t="s">
        <v>135</v>
      </c>
      <c r="D91" s="58" t="s">
        <v>2467</v>
      </c>
      <c r="E91" s="133">
        <v>2.4</v>
      </c>
      <c r="F91" s="58"/>
      <c r="G91" s="55">
        <f>G90-'LIQ 6'!E91</f>
        <v>2621.059999999999</v>
      </c>
    </row>
    <row r="92" spans="1:7" ht="15" x14ac:dyDescent="0.25">
      <c r="A92" s="57">
        <v>44053</v>
      </c>
      <c r="B92" s="57">
        <v>44053</v>
      </c>
      <c r="C92" s="58" t="s">
        <v>130</v>
      </c>
      <c r="D92" s="58" t="s">
        <v>2468</v>
      </c>
      <c r="E92" s="133">
        <v>4.55</v>
      </c>
      <c r="F92" s="58"/>
      <c r="G92" s="55">
        <f>G91-'LIQ 6'!E92</f>
        <v>2616.5099999999989</v>
      </c>
    </row>
    <row r="93" spans="1:7" ht="15" x14ac:dyDescent="0.25">
      <c r="A93" s="57">
        <v>44053</v>
      </c>
      <c r="B93" s="57">
        <v>44053</v>
      </c>
      <c r="C93" s="58" t="s">
        <v>130</v>
      </c>
      <c r="D93" s="58" t="s">
        <v>2469</v>
      </c>
      <c r="E93" s="133">
        <v>3.2</v>
      </c>
      <c r="F93" s="58"/>
      <c r="G93" s="55">
        <f>G92-'LIQ 6'!E93</f>
        <v>2613.309999999999</v>
      </c>
    </row>
    <row r="94" spans="1:7" ht="15" x14ac:dyDescent="0.25">
      <c r="A94" s="57">
        <v>44055</v>
      </c>
      <c r="B94" s="57">
        <v>44055</v>
      </c>
      <c r="C94" s="58" t="s">
        <v>2470</v>
      </c>
      <c r="D94" s="58" t="s">
        <v>2469</v>
      </c>
      <c r="E94" s="133">
        <v>20</v>
      </c>
      <c r="F94" s="58"/>
      <c r="G94" s="55">
        <f>G93-'LIQ 6'!E94</f>
        <v>2593.309999999999</v>
      </c>
    </row>
    <row r="95" spans="1:7" ht="15" x14ac:dyDescent="0.25">
      <c r="A95" s="57">
        <v>44057</v>
      </c>
      <c r="B95" s="57">
        <v>44057</v>
      </c>
      <c r="C95" s="58" t="s">
        <v>2053</v>
      </c>
      <c r="D95" s="58" t="s">
        <v>2471</v>
      </c>
      <c r="E95" s="133">
        <v>8.5</v>
      </c>
      <c r="F95" s="58"/>
      <c r="G95" s="55">
        <f>G94-'LIQ 6'!E95</f>
        <v>2584.809999999999</v>
      </c>
    </row>
    <row r="96" spans="1:7" ht="15" x14ac:dyDescent="0.25">
      <c r="A96" s="57">
        <v>44057</v>
      </c>
      <c r="B96" s="57">
        <v>44057</v>
      </c>
      <c r="C96" s="58" t="s">
        <v>2472</v>
      </c>
      <c r="D96" s="58" t="s">
        <v>2473</v>
      </c>
      <c r="E96" s="133">
        <v>2</v>
      </c>
      <c r="F96" s="58"/>
      <c r="G96" s="55">
        <f>G95-'LIQ 6'!E96</f>
        <v>2582.809999999999</v>
      </c>
    </row>
    <row r="97" spans="1:7" ht="15" x14ac:dyDescent="0.25">
      <c r="A97" s="57">
        <v>44057</v>
      </c>
      <c r="B97" s="57">
        <v>44057</v>
      </c>
      <c r="C97" s="58" t="s">
        <v>2474</v>
      </c>
      <c r="D97" s="58" t="s">
        <v>2475</v>
      </c>
      <c r="E97" s="133">
        <v>6.2</v>
      </c>
      <c r="F97" s="58"/>
      <c r="G97" s="55">
        <f>G96-'LIQ 6'!E97</f>
        <v>2576.6099999999992</v>
      </c>
    </row>
    <row r="98" spans="1:7" ht="15" x14ac:dyDescent="0.25">
      <c r="A98" s="57">
        <v>44060</v>
      </c>
      <c r="B98" s="57">
        <v>44060</v>
      </c>
      <c r="C98" s="58" t="s">
        <v>107</v>
      </c>
      <c r="D98" s="58" t="s">
        <v>2476</v>
      </c>
      <c r="E98" s="133">
        <v>1.5</v>
      </c>
      <c r="F98" s="58"/>
      <c r="G98" s="55">
        <f>G97-'LIQ 6'!E98</f>
        <v>2575.1099999999992</v>
      </c>
    </row>
    <row r="99" spans="1:7" ht="15" x14ac:dyDescent="0.25">
      <c r="A99" s="57">
        <v>44060</v>
      </c>
      <c r="B99" s="57">
        <v>44060</v>
      </c>
      <c r="C99" s="58" t="s">
        <v>130</v>
      </c>
      <c r="D99" s="58" t="s">
        <v>2477</v>
      </c>
      <c r="E99" s="133">
        <v>6.05</v>
      </c>
      <c r="F99" s="58"/>
      <c r="G99" s="55">
        <f>G98-'LIQ 6'!E99</f>
        <v>2569.059999999999</v>
      </c>
    </row>
    <row r="100" spans="1:7" ht="15" x14ac:dyDescent="0.25">
      <c r="A100" s="57">
        <v>44060</v>
      </c>
      <c r="B100" s="57">
        <v>44060</v>
      </c>
      <c r="C100" s="58" t="s">
        <v>2478</v>
      </c>
      <c r="D100" s="58" t="s">
        <v>2479</v>
      </c>
      <c r="E100" s="133">
        <v>9.85</v>
      </c>
      <c r="F100" s="58"/>
      <c r="G100" s="55">
        <f>G99-'LIQ 6'!E100</f>
        <v>2559.2099999999991</v>
      </c>
    </row>
    <row r="101" spans="1:7" ht="15" x14ac:dyDescent="0.25">
      <c r="A101" s="57">
        <v>44061</v>
      </c>
      <c r="B101" s="57">
        <v>44061</v>
      </c>
      <c r="C101" s="58" t="s">
        <v>493</v>
      </c>
      <c r="D101" s="58" t="s">
        <v>2480</v>
      </c>
      <c r="E101" s="133">
        <v>3.35</v>
      </c>
      <c r="F101" s="58"/>
      <c r="G101" s="55">
        <f>G100-'LIQ 6'!E101</f>
        <v>2555.8599999999992</v>
      </c>
    </row>
    <row r="102" spans="1:7" ht="15" x14ac:dyDescent="0.25">
      <c r="A102" s="57">
        <v>44061</v>
      </c>
      <c r="B102" s="57">
        <v>44061</v>
      </c>
      <c r="C102" s="58" t="s">
        <v>2481</v>
      </c>
      <c r="D102" s="58" t="s">
        <v>2471</v>
      </c>
      <c r="E102" s="133">
        <v>2.0499999999999998</v>
      </c>
      <c r="F102" s="58"/>
      <c r="G102" s="55">
        <f>G101-'LIQ 6'!E102</f>
        <v>2553.809999999999</v>
      </c>
    </row>
    <row r="103" spans="1:7" ht="15" x14ac:dyDescent="0.25">
      <c r="A103" s="57">
        <v>44061</v>
      </c>
      <c r="B103" s="57">
        <v>44061</v>
      </c>
      <c r="C103" s="58" t="s">
        <v>493</v>
      </c>
      <c r="D103" s="58" t="s">
        <v>2482</v>
      </c>
      <c r="E103" s="133">
        <v>4.1500000000000004</v>
      </c>
      <c r="F103" s="58"/>
      <c r="G103" s="55">
        <f>G102-'LIQ 6'!E103</f>
        <v>2549.6599999999989</v>
      </c>
    </row>
    <row r="104" spans="1:7" ht="15" x14ac:dyDescent="0.25">
      <c r="A104" s="57">
        <v>44063</v>
      </c>
      <c r="B104" s="57">
        <v>44063</v>
      </c>
      <c r="C104" s="58" t="s">
        <v>130</v>
      </c>
      <c r="D104" s="58" t="s">
        <v>2427</v>
      </c>
      <c r="E104" s="133">
        <v>6.6</v>
      </c>
      <c r="F104" s="58"/>
      <c r="G104" s="55">
        <f>G103-'LIQ 6'!E104</f>
        <v>2543.059999999999</v>
      </c>
    </row>
    <row r="105" spans="1:7" ht="15" x14ac:dyDescent="0.25">
      <c r="A105" s="57">
        <v>44067</v>
      </c>
      <c r="B105" s="57">
        <v>44067</v>
      </c>
      <c r="C105" s="58" t="s">
        <v>130</v>
      </c>
      <c r="D105" s="58" t="s">
        <v>2483</v>
      </c>
      <c r="E105" s="133">
        <v>4.8499999999999996</v>
      </c>
      <c r="F105" s="58"/>
      <c r="G105" s="55">
        <f>G104-'LIQ 6'!E105</f>
        <v>2538.2099999999991</v>
      </c>
    </row>
    <row r="106" spans="1:7" ht="15" x14ac:dyDescent="0.25">
      <c r="A106" s="57">
        <v>44064</v>
      </c>
      <c r="B106" s="57">
        <v>44064</v>
      </c>
      <c r="C106" s="58" t="s">
        <v>130</v>
      </c>
      <c r="D106" s="58" t="s">
        <v>2480</v>
      </c>
      <c r="E106" s="133">
        <v>7.7</v>
      </c>
      <c r="F106" s="58"/>
      <c r="G106" s="55">
        <f>G105-'LIQ 6'!E106</f>
        <v>2530.5099999999993</v>
      </c>
    </row>
    <row r="107" spans="1:7" ht="15" x14ac:dyDescent="0.25">
      <c r="A107" s="57">
        <v>44069</v>
      </c>
      <c r="B107" s="57">
        <v>44069</v>
      </c>
      <c r="C107" s="58" t="s">
        <v>1019</v>
      </c>
      <c r="D107" s="58" t="s">
        <v>44</v>
      </c>
      <c r="E107" s="133">
        <v>3.15</v>
      </c>
      <c r="F107" s="58"/>
      <c r="G107" s="55">
        <f>G106-'LIQ 6'!E107</f>
        <v>2527.3599999999992</v>
      </c>
    </row>
    <row r="108" spans="1:7" ht="15" x14ac:dyDescent="0.25">
      <c r="A108" s="57">
        <v>44066</v>
      </c>
      <c r="B108" s="57">
        <v>44066</v>
      </c>
      <c r="C108" s="58" t="s">
        <v>1761</v>
      </c>
      <c r="D108" s="58" t="s">
        <v>2484</v>
      </c>
      <c r="E108" s="133">
        <v>3.9</v>
      </c>
      <c r="F108" s="58"/>
      <c r="G108" s="55">
        <f>G107-'LIQ 6'!E108</f>
        <v>2523.4599999999991</v>
      </c>
    </row>
    <row r="109" spans="1:7" ht="15" x14ac:dyDescent="0.25">
      <c r="A109" s="57">
        <v>44066</v>
      </c>
      <c r="B109" s="57">
        <v>44066</v>
      </c>
      <c r="C109" s="58" t="s">
        <v>1761</v>
      </c>
      <c r="D109" s="58" t="s">
        <v>2484</v>
      </c>
      <c r="E109" s="133">
        <v>11</v>
      </c>
      <c r="F109" s="58"/>
      <c r="G109" s="55">
        <f>G108-'LIQ 6'!E109</f>
        <v>2512.4599999999991</v>
      </c>
    </row>
    <row r="110" spans="1:7" ht="15" x14ac:dyDescent="0.25">
      <c r="A110" s="57">
        <v>44067</v>
      </c>
      <c r="B110" s="57">
        <v>44067</v>
      </c>
      <c r="C110" s="58" t="s">
        <v>1761</v>
      </c>
      <c r="D110" s="58" t="s">
        <v>2484</v>
      </c>
      <c r="E110" s="133">
        <v>11</v>
      </c>
      <c r="F110" s="58"/>
      <c r="G110" s="55">
        <f>G109-'LIQ 6'!E110</f>
        <v>2501.4599999999991</v>
      </c>
    </row>
    <row r="111" spans="1:7" ht="15" x14ac:dyDescent="0.25">
      <c r="A111" s="57">
        <v>44067</v>
      </c>
      <c r="B111" s="57">
        <v>44067</v>
      </c>
      <c r="C111" s="58" t="s">
        <v>1761</v>
      </c>
      <c r="D111" s="58" t="s">
        <v>2484</v>
      </c>
      <c r="E111" s="133">
        <v>7.6</v>
      </c>
      <c r="F111" s="58"/>
      <c r="G111" s="55">
        <f>G110-'LIQ 6'!E111</f>
        <v>2493.8599999999992</v>
      </c>
    </row>
    <row r="112" spans="1:7" ht="15" x14ac:dyDescent="0.25">
      <c r="A112" s="57">
        <v>44050</v>
      </c>
      <c r="B112" s="57">
        <v>44050</v>
      </c>
      <c r="C112" s="58" t="s">
        <v>2485</v>
      </c>
      <c r="D112" s="58" t="s">
        <v>2486</v>
      </c>
      <c r="E112" s="133">
        <v>90.75</v>
      </c>
      <c r="F112" s="58"/>
      <c r="G112" s="55">
        <f>G111-'LIQ 6'!E112</f>
        <v>2403.1099999999992</v>
      </c>
    </row>
    <row r="113" spans="1:7" ht="15" x14ac:dyDescent="0.25">
      <c r="A113" s="57">
        <v>44072</v>
      </c>
      <c r="B113" s="57">
        <v>44072</v>
      </c>
      <c r="C113" s="58" t="s">
        <v>2487</v>
      </c>
      <c r="D113" s="58" t="s">
        <v>2488</v>
      </c>
      <c r="E113" s="133">
        <v>49.05</v>
      </c>
      <c r="F113" s="58"/>
      <c r="G113" s="55">
        <f>G112-'LIQ 6'!E113</f>
        <v>2354.059999999999</v>
      </c>
    </row>
    <row r="114" spans="1:7" ht="15" x14ac:dyDescent="0.25">
      <c r="A114" s="57">
        <v>44060</v>
      </c>
      <c r="B114" s="57">
        <v>44060</v>
      </c>
      <c r="C114" s="58" t="s">
        <v>72</v>
      </c>
      <c r="D114" s="58" t="s">
        <v>2489</v>
      </c>
      <c r="E114" s="133">
        <v>2.6</v>
      </c>
      <c r="F114" s="58"/>
      <c r="G114" s="55">
        <f>G113-'LIQ 6'!E114</f>
        <v>2351.4599999999991</v>
      </c>
    </row>
    <row r="115" spans="1:7" ht="15" x14ac:dyDescent="0.25">
      <c r="A115" s="57">
        <v>44060</v>
      </c>
      <c r="B115" s="57">
        <v>44060</v>
      </c>
      <c r="C115" s="58" t="s">
        <v>107</v>
      </c>
      <c r="D115" s="58" t="s">
        <v>2489</v>
      </c>
      <c r="E115" s="133">
        <v>0.55000000000000004</v>
      </c>
      <c r="F115" s="58"/>
      <c r="G115" s="55">
        <f>G114-'LIQ 6'!E115</f>
        <v>2350.9099999999989</v>
      </c>
    </row>
    <row r="116" spans="1:7" ht="15" x14ac:dyDescent="0.25">
      <c r="A116" s="57">
        <v>44072</v>
      </c>
      <c r="B116" s="57">
        <v>44072</v>
      </c>
      <c r="C116" s="58" t="s">
        <v>2490</v>
      </c>
      <c r="D116" s="58" t="s">
        <v>2491</v>
      </c>
      <c r="E116" s="133">
        <v>2.2999999999999998</v>
      </c>
      <c r="F116" s="58"/>
      <c r="G116" s="55">
        <f>G115-'LIQ 6'!E116</f>
        <v>2348.6099999999988</v>
      </c>
    </row>
    <row r="117" spans="1:7" ht="15" x14ac:dyDescent="0.25">
      <c r="A117" s="57">
        <v>44064</v>
      </c>
      <c r="B117" s="57">
        <v>44064</v>
      </c>
      <c r="C117" s="58" t="s">
        <v>710</v>
      </c>
      <c r="D117" s="58" t="s">
        <v>2492</v>
      </c>
      <c r="E117" s="133">
        <v>1.25</v>
      </c>
      <c r="F117" s="58"/>
      <c r="G117" s="55">
        <f>G116-'LIQ 6'!E117</f>
        <v>2347.3599999999988</v>
      </c>
    </row>
    <row r="118" spans="1:7" ht="15" x14ac:dyDescent="0.25">
      <c r="A118" s="57">
        <v>44063</v>
      </c>
      <c r="B118" s="57">
        <v>44063</v>
      </c>
      <c r="C118" s="58" t="s">
        <v>122</v>
      </c>
      <c r="D118" s="58" t="s">
        <v>2493</v>
      </c>
      <c r="E118" s="133">
        <v>3.75</v>
      </c>
      <c r="F118" s="58"/>
      <c r="G118" s="55">
        <f>G117-'LIQ 6'!E118</f>
        <v>2343.6099999999988</v>
      </c>
    </row>
    <row r="119" spans="1:7" ht="15" x14ac:dyDescent="0.25">
      <c r="A119" s="57">
        <v>44044</v>
      </c>
      <c r="B119" s="57">
        <v>44044</v>
      </c>
      <c r="C119" s="58" t="s">
        <v>58</v>
      </c>
      <c r="D119" s="58" t="s">
        <v>2494</v>
      </c>
      <c r="E119" s="133">
        <v>2.95</v>
      </c>
      <c r="F119" s="58"/>
      <c r="G119" s="55">
        <f>G118-'LIQ 6'!E119</f>
        <v>2340.6599999999989</v>
      </c>
    </row>
    <row r="120" spans="1:7" ht="15" x14ac:dyDescent="0.25">
      <c r="A120" s="57">
        <v>44044</v>
      </c>
      <c r="B120" s="57">
        <v>44044</v>
      </c>
      <c r="C120" s="58" t="s">
        <v>1661</v>
      </c>
      <c r="D120" s="58" t="s">
        <v>2495</v>
      </c>
      <c r="E120" s="133">
        <v>5.95</v>
      </c>
      <c r="F120" s="58"/>
      <c r="G120" s="55">
        <f>G119-'LIQ 6'!E120</f>
        <v>2334.7099999999991</v>
      </c>
    </row>
    <row r="121" spans="1:7" ht="15" x14ac:dyDescent="0.25">
      <c r="A121" s="57">
        <v>44048</v>
      </c>
      <c r="B121" s="57">
        <v>44048</v>
      </c>
      <c r="C121" s="58" t="s">
        <v>253</v>
      </c>
      <c r="D121" s="58" t="s">
        <v>2496</v>
      </c>
      <c r="E121" s="133">
        <v>1.6</v>
      </c>
      <c r="F121" s="58"/>
      <c r="G121" s="55">
        <f>G120-'LIQ 6'!E121</f>
        <v>2333.1099999999992</v>
      </c>
    </row>
    <row r="122" spans="1:7" ht="15" x14ac:dyDescent="0.25">
      <c r="A122" s="57">
        <v>44044</v>
      </c>
      <c r="B122" s="57">
        <v>44044</v>
      </c>
      <c r="C122" s="58" t="s">
        <v>107</v>
      </c>
      <c r="D122" s="58" t="s">
        <v>2497</v>
      </c>
      <c r="E122" s="133">
        <v>1.2</v>
      </c>
      <c r="F122" s="58"/>
      <c r="G122" s="55">
        <f>G121-'LIQ 6'!E122</f>
        <v>2331.9099999999994</v>
      </c>
    </row>
    <row r="123" spans="1:7" ht="15" x14ac:dyDescent="0.25">
      <c r="A123" s="57">
        <v>44044</v>
      </c>
      <c r="B123" s="57">
        <v>44044</v>
      </c>
      <c r="C123" s="58" t="s">
        <v>107</v>
      </c>
      <c r="D123" s="58" t="s">
        <v>2497</v>
      </c>
      <c r="E123" s="133">
        <v>1.2</v>
      </c>
      <c r="F123" s="58"/>
      <c r="G123" s="55">
        <f>G122-'LIQ 6'!E123</f>
        <v>2330.7099999999996</v>
      </c>
    </row>
    <row r="124" spans="1:7" ht="15" x14ac:dyDescent="0.25">
      <c r="A124" s="57">
        <v>44035</v>
      </c>
      <c r="B124" s="57">
        <v>44035</v>
      </c>
      <c r="C124" s="58" t="s">
        <v>130</v>
      </c>
      <c r="D124" s="58" t="s">
        <v>2498</v>
      </c>
      <c r="E124" s="133">
        <v>6.7</v>
      </c>
      <c r="F124" s="58"/>
      <c r="G124" s="55">
        <f>G123-'LIQ 6'!E124</f>
        <v>2324.0099999999998</v>
      </c>
    </row>
    <row r="125" spans="1:7" ht="15" x14ac:dyDescent="0.25">
      <c r="A125" s="57">
        <v>44036</v>
      </c>
      <c r="B125" s="57">
        <v>44036</v>
      </c>
      <c r="C125" s="58" t="s">
        <v>1561</v>
      </c>
      <c r="D125" s="58" t="s">
        <v>2499</v>
      </c>
      <c r="E125" s="133">
        <v>1</v>
      </c>
      <c r="F125" s="58"/>
      <c r="G125" s="55">
        <f>G124-'LIQ 6'!E125</f>
        <v>2323.0099999999998</v>
      </c>
    </row>
    <row r="126" spans="1:7" ht="15" x14ac:dyDescent="0.25">
      <c r="A126" s="57">
        <v>44042</v>
      </c>
      <c r="B126" s="57">
        <v>44042</v>
      </c>
      <c r="C126" s="58" t="s">
        <v>253</v>
      </c>
      <c r="D126" s="58" t="s">
        <v>2500</v>
      </c>
      <c r="E126" s="133">
        <v>7.8</v>
      </c>
      <c r="F126" s="58"/>
      <c r="G126" s="55">
        <f>G125-'LIQ 6'!E126</f>
        <v>2315.2099999999996</v>
      </c>
    </row>
    <row r="127" spans="1:7" ht="15" x14ac:dyDescent="0.25">
      <c r="A127" s="57">
        <v>44058</v>
      </c>
      <c r="B127" s="57">
        <v>44058</v>
      </c>
      <c r="C127" s="62" t="s">
        <v>80</v>
      </c>
      <c r="D127" s="62" t="s">
        <v>2126</v>
      </c>
      <c r="E127" s="133">
        <v>3.75</v>
      </c>
      <c r="F127" s="58"/>
      <c r="G127" s="55">
        <f>G126-'LIQ 6'!E127</f>
        <v>2311.4599999999996</v>
      </c>
    </row>
    <row r="128" spans="1:7" ht="15" x14ac:dyDescent="0.25">
      <c r="A128" s="57">
        <v>44059</v>
      </c>
      <c r="B128" s="57">
        <v>44059</v>
      </c>
      <c r="C128" s="62" t="s">
        <v>2501</v>
      </c>
      <c r="D128" s="62" t="s">
        <v>2502</v>
      </c>
      <c r="E128" s="133">
        <v>1</v>
      </c>
      <c r="F128" s="58"/>
      <c r="G128" s="55">
        <f>G127-'LIQ 6'!E128</f>
        <v>2310.4599999999996</v>
      </c>
    </row>
    <row r="129" spans="1:7" ht="15" x14ac:dyDescent="0.25">
      <c r="A129" s="57">
        <v>44007</v>
      </c>
      <c r="B129" s="57">
        <v>44007</v>
      </c>
      <c r="C129" s="62" t="s">
        <v>2503</v>
      </c>
      <c r="D129" s="62" t="s">
        <v>2504</v>
      </c>
      <c r="E129" s="133">
        <v>8.15</v>
      </c>
      <c r="F129" s="58"/>
      <c r="G129" s="55">
        <f>G128-'LIQ 6'!E129</f>
        <v>2302.3099999999995</v>
      </c>
    </row>
    <row r="130" spans="1:7" ht="15" x14ac:dyDescent="0.25">
      <c r="A130" s="57">
        <v>44039</v>
      </c>
      <c r="B130" s="57">
        <v>44039</v>
      </c>
      <c r="C130" s="62" t="s">
        <v>83</v>
      </c>
      <c r="D130" s="62" t="s">
        <v>1069</v>
      </c>
      <c r="E130" s="133">
        <v>11.5</v>
      </c>
      <c r="F130" s="58"/>
      <c r="G130" s="55">
        <f>G129-'LIQ 6'!E130</f>
        <v>2290.8099999999995</v>
      </c>
    </row>
    <row r="131" spans="1:7" ht="15" x14ac:dyDescent="0.25">
      <c r="A131" s="57">
        <v>44034</v>
      </c>
      <c r="B131" s="65">
        <v>44034</v>
      </c>
      <c r="C131" s="232" t="s">
        <v>130</v>
      </c>
      <c r="D131" s="233" t="s">
        <v>2505</v>
      </c>
      <c r="E131" s="234">
        <v>6.85</v>
      </c>
      <c r="F131" s="58"/>
      <c r="G131" s="55">
        <f>G130-'LIQ 6'!E131</f>
        <v>2283.9599999999996</v>
      </c>
    </row>
    <row r="132" spans="1:7" ht="15" x14ac:dyDescent="0.25">
      <c r="A132" s="57">
        <v>44034</v>
      </c>
      <c r="B132" s="65">
        <v>44034</v>
      </c>
      <c r="C132" s="232" t="s">
        <v>130</v>
      </c>
      <c r="D132" s="233" t="s">
        <v>2506</v>
      </c>
      <c r="E132" s="234">
        <v>3.3</v>
      </c>
      <c r="F132" s="58"/>
      <c r="G132" s="55">
        <f>G131-'LIQ 6'!E132</f>
        <v>2280.6599999999994</v>
      </c>
    </row>
    <row r="133" spans="1:7" ht="15" x14ac:dyDescent="0.25">
      <c r="A133" s="57">
        <v>44040</v>
      </c>
      <c r="B133" s="65">
        <v>44040</v>
      </c>
      <c r="C133" s="232" t="s">
        <v>62</v>
      </c>
      <c r="D133" s="233" t="s">
        <v>2507</v>
      </c>
      <c r="E133" s="234">
        <v>3</v>
      </c>
      <c r="F133" s="58"/>
      <c r="G133" s="55">
        <f>G132-'LIQ 6'!E133</f>
        <v>2277.6599999999994</v>
      </c>
    </row>
    <row r="134" spans="1:7" ht="15" x14ac:dyDescent="0.25">
      <c r="A134" s="57">
        <v>44007</v>
      </c>
      <c r="B134" s="65">
        <v>44007</v>
      </c>
      <c r="C134" s="232" t="s">
        <v>80</v>
      </c>
      <c r="D134" s="233" t="s">
        <v>2508</v>
      </c>
      <c r="E134" s="234">
        <v>6.15</v>
      </c>
      <c r="F134" s="58"/>
      <c r="G134" s="55">
        <f>G133-'LIQ 6'!E134</f>
        <v>2271.5099999999993</v>
      </c>
    </row>
    <row r="135" spans="1:7" ht="15" x14ac:dyDescent="0.25">
      <c r="A135" s="57">
        <v>44035</v>
      </c>
      <c r="B135" s="65">
        <v>44035</v>
      </c>
      <c r="C135" s="232" t="s">
        <v>2509</v>
      </c>
      <c r="D135" s="233" t="s">
        <v>2510</v>
      </c>
      <c r="E135" s="234">
        <v>1.7</v>
      </c>
      <c r="F135" s="58"/>
      <c r="G135" s="55">
        <f>G134-'LIQ 6'!E135</f>
        <v>2269.8099999999995</v>
      </c>
    </row>
    <row r="136" spans="1:7" ht="15" x14ac:dyDescent="0.25">
      <c r="A136" s="57">
        <v>44032</v>
      </c>
      <c r="B136" s="65">
        <v>44032</v>
      </c>
      <c r="C136" s="232" t="s">
        <v>130</v>
      </c>
      <c r="D136" s="233" t="s">
        <v>2511</v>
      </c>
      <c r="E136" s="234">
        <v>4.8499999999999996</v>
      </c>
      <c r="F136" s="58"/>
      <c r="G136" s="55">
        <f>G135-'LIQ 6'!E136</f>
        <v>2264.9599999999996</v>
      </c>
    </row>
    <row r="137" spans="1:7" ht="15" x14ac:dyDescent="0.25">
      <c r="A137" s="57">
        <v>44035</v>
      </c>
      <c r="B137" s="65">
        <v>44035</v>
      </c>
      <c r="C137" s="232" t="s">
        <v>59</v>
      </c>
      <c r="D137" s="233" t="s">
        <v>2512</v>
      </c>
      <c r="E137" s="234">
        <v>3.1</v>
      </c>
      <c r="F137" s="58"/>
      <c r="G137" s="55">
        <f>G136-'LIQ 6'!E137</f>
        <v>2261.8599999999997</v>
      </c>
    </row>
    <row r="138" spans="1:7" ht="15" x14ac:dyDescent="0.25">
      <c r="A138" s="57">
        <v>44034</v>
      </c>
      <c r="B138" s="65">
        <v>44034</v>
      </c>
      <c r="C138" s="232" t="s">
        <v>2420</v>
      </c>
      <c r="D138" s="233" t="s">
        <v>2513</v>
      </c>
      <c r="E138" s="234">
        <v>4.5</v>
      </c>
      <c r="F138" s="58"/>
      <c r="G138" s="55">
        <f>G137-'LIQ 6'!E138</f>
        <v>2257.3599999999997</v>
      </c>
    </row>
    <row r="139" spans="1:7" ht="15" x14ac:dyDescent="0.25">
      <c r="A139" s="57">
        <v>44035</v>
      </c>
      <c r="B139" s="65">
        <v>44035</v>
      </c>
      <c r="C139" s="232" t="s">
        <v>128</v>
      </c>
      <c r="D139" s="233" t="s">
        <v>2514</v>
      </c>
      <c r="E139" s="234">
        <v>2.4</v>
      </c>
      <c r="F139" s="58"/>
      <c r="G139" s="55">
        <f>G138-'LIQ 6'!E139</f>
        <v>2254.9599999999996</v>
      </c>
    </row>
    <row r="140" spans="1:7" ht="15" x14ac:dyDescent="0.25">
      <c r="A140" s="57">
        <v>44036</v>
      </c>
      <c r="B140" s="65">
        <v>44036</v>
      </c>
      <c r="C140" s="232" t="s">
        <v>130</v>
      </c>
      <c r="D140" s="233" t="s">
        <v>18</v>
      </c>
      <c r="E140" s="234">
        <v>7.15</v>
      </c>
      <c r="F140" s="58"/>
      <c r="G140" s="55">
        <f>G139-'LIQ 6'!E140</f>
        <v>2247.8099999999995</v>
      </c>
    </row>
    <row r="141" spans="1:7" ht="15" x14ac:dyDescent="0.25">
      <c r="A141" s="57">
        <v>44036</v>
      </c>
      <c r="B141" s="65">
        <v>44036</v>
      </c>
      <c r="C141" s="232" t="s">
        <v>107</v>
      </c>
      <c r="D141" s="233" t="s">
        <v>2515</v>
      </c>
      <c r="E141" s="234">
        <v>3.3</v>
      </c>
      <c r="F141" s="58"/>
      <c r="G141" s="55">
        <f>G140-'LIQ 6'!E141</f>
        <v>2244.5099999999993</v>
      </c>
    </row>
    <row r="142" spans="1:7" ht="15" x14ac:dyDescent="0.25">
      <c r="A142" s="57">
        <v>44037</v>
      </c>
      <c r="B142" s="65">
        <v>44037</v>
      </c>
      <c r="C142" s="232" t="s">
        <v>78</v>
      </c>
      <c r="D142" s="233" t="s">
        <v>2516</v>
      </c>
      <c r="E142" s="234">
        <v>8.5500000000000007</v>
      </c>
      <c r="F142" s="58"/>
      <c r="G142" s="55">
        <f>G141-'LIQ 6'!E142</f>
        <v>2235.9599999999991</v>
      </c>
    </row>
    <row r="143" spans="1:7" ht="15" x14ac:dyDescent="0.25">
      <c r="A143" s="57">
        <v>44037</v>
      </c>
      <c r="B143" s="65">
        <v>44037</v>
      </c>
      <c r="C143" s="232" t="s">
        <v>56</v>
      </c>
      <c r="D143" s="233" t="s">
        <v>2517</v>
      </c>
      <c r="E143" s="234">
        <v>4.7</v>
      </c>
      <c r="F143" s="58"/>
      <c r="G143" s="55">
        <f>G142-'LIQ 6'!E143</f>
        <v>2231.2599999999993</v>
      </c>
    </row>
    <row r="144" spans="1:7" ht="15" x14ac:dyDescent="0.25">
      <c r="A144" s="57">
        <v>44034</v>
      </c>
      <c r="B144" s="65">
        <v>44034</v>
      </c>
      <c r="C144" s="232" t="s">
        <v>2312</v>
      </c>
      <c r="D144" s="233" t="s">
        <v>2518</v>
      </c>
      <c r="E144" s="234">
        <v>0.55000000000000004</v>
      </c>
      <c r="F144" s="58"/>
      <c r="G144" s="55">
        <f>G143-'LIQ 6'!E144</f>
        <v>2230.7099999999991</v>
      </c>
    </row>
    <row r="145" spans="1:7" ht="15" x14ac:dyDescent="0.25">
      <c r="A145" s="57">
        <v>44036</v>
      </c>
      <c r="B145" s="65">
        <v>44036</v>
      </c>
      <c r="C145" s="232" t="s">
        <v>56</v>
      </c>
      <c r="D145" s="233" t="s">
        <v>2114</v>
      </c>
      <c r="E145" s="234">
        <v>8.6999999999999993</v>
      </c>
      <c r="F145" s="58"/>
      <c r="G145" s="55">
        <f>G144-'LIQ 6'!E145</f>
        <v>2222.0099999999993</v>
      </c>
    </row>
    <row r="146" spans="1:7" ht="15" x14ac:dyDescent="0.25">
      <c r="A146" s="57">
        <v>44033</v>
      </c>
      <c r="B146" s="65">
        <v>44033</v>
      </c>
      <c r="C146" s="232" t="s">
        <v>56</v>
      </c>
      <c r="D146" s="233" t="s">
        <v>2519</v>
      </c>
      <c r="E146" s="234">
        <v>8.4499999999999993</v>
      </c>
      <c r="F146" s="58"/>
      <c r="G146" s="55">
        <f>G145-'LIQ 6'!E146</f>
        <v>2213.5599999999995</v>
      </c>
    </row>
    <row r="147" spans="1:7" ht="15" x14ac:dyDescent="0.25">
      <c r="A147" s="57">
        <v>44035</v>
      </c>
      <c r="B147" s="65">
        <v>44035</v>
      </c>
      <c r="C147" s="232" t="s">
        <v>56</v>
      </c>
      <c r="D147" s="233" t="s">
        <v>2520</v>
      </c>
      <c r="E147" s="234">
        <v>14.65</v>
      </c>
      <c r="F147" s="58"/>
      <c r="G147" s="55">
        <f>G146-'LIQ 6'!E147</f>
        <v>2198.9099999999994</v>
      </c>
    </row>
    <row r="148" spans="1:7" ht="15" x14ac:dyDescent="0.25">
      <c r="A148" s="57">
        <v>44032</v>
      </c>
      <c r="B148" s="65">
        <v>44032</v>
      </c>
      <c r="C148" s="232" t="s">
        <v>103</v>
      </c>
      <c r="D148" s="233" t="s">
        <v>2521</v>
      </c>
      <c r="E148" s="234">
        <v>1</v>
      </c>
      <c r="F148" s="58"/>
      <c r="G148" s="55">
        <f>G147-'LIQ 6'!E148</f>
        <v>2197.9099999999994</v>
      </c>
    </row>
    <row r="149" spans="1:7" ht="15" x14ac:dyDescent="0.25">
      <c r="A149" s="57">
        <v>44036</v>
      </c>
      <c r="B149" s="65">
        <v>44036</v>
      </c>
      <c r="C149" s="232" t="s">
        <v>130</v>
      </c>
      <c r="D149" s="233" t="s">
        <v>2401</v>
      </c>
      <c r="E149" s="234">
        <v>3.5</v>
      </c>
      <c r="F149" s="58"/>
      <c r="G149" s="55">
        <f>G148-'LIQ 6'!E149</f>
        <v>2194.4099999999994</v>
      </c>
    </row>
    <row r="150" spans="1:7" ht="15" x14ac:dyDescent="0.25">
      <c r="A150" s="57">
        <v>44039</v>
      </c>
      <c r="B150" s="65">
        <v>44039</v>
      </c>
      <c r="C150" s="232" t="s">
        <v>130</v>
      </c>
      <c r="D150" s="233" t="s">
        <v>2401</v>
      </c>
      <c r="E150" s="234">
        <v>10.7</v>
      </c>
      <c r="F150" s="58"/>
      <c r="G150" s="55">
        <f>G149-'LIQ 6'!E150</f>
        <v>2183.7099999999996</v>
      </c>
    </row>
    <row r="151" spans="1:7" ht="15" x14ac:dyDescent="0.25">
      <c r="A151" s="57">
        <v>44035</v>
      </c>
      <c r="B151" s="65">
        <v>44035</v>
      </c>
      <c r="C151" s="232" t="s">
        <v>130</v>
      </c>
      <c r="D151" s="233" t="s">
        <v>2401</v>
      </c>
      <c r="E151" s="234">
        <v>7.85</v>
      </c>
      <c r="F151" s="58"/>
      <c r="G151" s="55">
        <f>G150-'LIQ 6'!E151</f>
        <v>2175.8599999999997</v>
      </c>
    </row>
    <row r="152" spans="1:7" ht="15" x14ac:dyDescent="0.25">
      <c r="A152" s="57">
        <v>44034</v>
      </c>
      <c r="B152" s="65">
        <v>44034</v>
      </c>
      <c r="C152" s="232" t="s">
        <v>130</v>
      </c>
      <c r="D152" s="233" t="s">
        <v>2401</v>
      </c>
      <c r="E152" s="234">
        <v>6.95</v>
      </c>
      <c r="F152" s="58"/>
      <c r="G152" s="55">
        <f>G151-'LIQ 6'!E152</f>
        <v>2168.91</v>
      </c>
    </row>
    <row r="153" spans="1:7" ht="15" x14ac:dyDescent="0.25">
      <c r="A153" s="57">
        <v>44036</v>
      </c>
      <c r="B153" s="65">
        <v>44036</v>
      </c>
      <c r="C153" s="232" t="s">
        <v>56</v>
      </c>
      <c r="D153" s="233" t="s">
        <v>435</v>
      </c>
      <c r="E153" s="234">
        <v>2.2999999999999998</v>
      </c>
      <c r="F153" s="58"/>
      <c r="G153" s="55">
        <f>G152-'LIQ 6'!E153</f>
        <v>2166.6099999999997</v>
      </c>
    </row>
    <row r="154" spans="1:7" ht="15" x14ac:dyDescent="0.25">
      <c r="A154" s="57">
        <v>44078</v>
      </c>
      <c r="B154" s="65">
        <v>44078</v>
      </c>
      <c r="C154" s="232" t="s">
        <v>2522</v>
      </c>
      <c r="D154" s="233" t="s">
        <v>2523</v>
      </c>
      <c r="E154" s="234">
        <v>1.65</v>
      </c>
      <c r="F154" s="58"/>
      <c r="G154" s="55">
        <f>G153-'LIQ 6'!E154</f>
        <v>2164.9599999999996</v>
      </c>
    </row>
    <row r="155" spans="1:7" ht="15" x14ac:dyDescent="0.25">
      <c r="A155" s="57">
        <v>44074</v>
      </c>
      <c r="B155" s="65">
        <v>44074</v>
      </c>
      <c r="C155" s="232" t="s">
        <v>130</v>
      </c>
      <c r="D155" s="233" t="s">
        <v>2525</v>
      </c>
      <c r="E155" s="234">
        <v>2.85</v>
      </c>
      <c r="F155" s="58"/>
      <c r="G155" s="55">
        <f>G154-'LIQ 6'!E155</f>
        <v>2162.1099999999997</v>
      </c>
    </row>
    <row r="156" spans="1:7" ht="15" x14ac:dyDescent="0.25">
      <c r="A156" s="57">
        <v>44033</v>
      </c>
      <c r="B156" s="65">
        <v>44033</v>
      </c>
      <c r="C156" s="232" t="s">
        <v>275</v>
      </c>
      <c r="D156" s="233" t="s">
        <v>2524</v>
      </c>
      <c r="E156" s="234">
        <v>1.5</v>
      </c>
      <c r="F156" s="58"/>
      <c r="G156" s="55">
        <f>G155-'LIQ 6'!E156</f>
        <v>2160.6099999999997</v>
      </c>
    </row>
    <row r="157" spans="1:7" ht="15" x14ac:dyDescent="0.25">
      <c r="A157" s="57">
        <v>44078</v>
      </c>
      <c r="B157" s="65">
        <v>44078</v>
      </c>
      <c r="C157" s="232" t="s">
        <v>130</v>
      </c>
      <c r="D157" s="233" t="s">
        <v>2526</v>
      </c>
      <c r="E157" s="234">
        <v>4.9000000000000004</v>
      </c>
      <c r="F157" s="58"/>
      <c r="G157" s="55">
        <f>G156-'LIQ 6'!E157</f>
        <v>2155.7099999999996</v>
      </c>
    </row>
    <row r="158" spans="1:7" ht="15" x14ac:dyDescent="0.25">
      <c r="A158" s="57">
        <v>44095</v>
      </c>
      <c r="B158" s="65">
        <v>44095</v>
      </c>
      <c r="C158" s="232" t="s">
        <v>107</v>
      </c>
      <c r="D158" s="233" t="s">
        <v>2527</v>
      </c>
      <c r="E158" s="234">
        <v>2.9</v>
      </c>
      <c r="F158" s="58"/>
      <c r="G158" s="55">
        <f>G157-'LIQ 6'!E158</f>
        <v>2152.8099999999995</v>
      </c>
    </row>
    <row r="159" spans="1:7" ht="15" x14ac:dyDescent="0.25">
      <c r="A159" s="57">
        <v>44065</v>
      </c>
      <c r="B159" s="65">
        <v>44065</v>
      </c>
      <c r="C159" s="232" t="s">
        <v>265</v>
      </c>
      <c r="D159" s="233" t="s">
        <v>1374</v>
      </c>
      <c r="E159" s="234">
        <v>54.11</v>
      </c>
      <c r="F159" s="58"/>
      <c r="G159" s="55">
        <f>G158-'LIQ 6'!E159</f>
        <v>2098.6999999999994</v>
      </c>
    </row>
    <row r="160" spans="1:7" ht="15" x14ac:dyDescent="0.25">
      <c r="A160" s="57">
        <v>44080</v>
      </c>
      <c r="B160" s="65">
        <v>44080</v>
      </c>
      <c r="C160" s="232" t="s">
        <v>130</v>
      </c>
      <c r="D160" s="233" t="s">
        <v>2528</v>
      </c>
      <c r="E160" s="234">
        <v>1.6</v>
      </c>
      <c r="F160" s="58"/>
      <c r="G160" s="55">
        <f>G159-'LIQ 6'!E160</f>
        <v>2097.0999999999995</v>
      </c>
    </row>
    <row r="161" spans="1:7" ht="15" x14ac:dyDescent="0.25">
      <c r="A161" s="57">
        <v>44080</v>
      </c>
      <c r="B161" s="65">
        <v>44080</v>
      </c>
      <c r="C161" s="232" t="s">
        <v>66</v>
      </c>
      <c r="D161" s="233" t="s">
        <v>2529</v>
      </c>
      <c r="E161" s="234">
        <v>8.85</v>
      </c>
      <c r="F161" s="58"/>
      <c r="G161" s="55">
        <f>G160-'LIQ 6'!E161</f>
        <v>2088.2499999999995</v>
      </c>
    </row>
    <row r="162" spans="1:7" ht="15" x14ac:dyDescent="0.25">
      <c r="A162" s="57">
        <v>44078</v>
      </c>
      <c r="B162" s="65">
        <v>44078</v>
      </c>
      <c r="C162" s="232" t="s">
        <v>56</v>
      </c>
      <c r="D162" s="233" t="s">
        <v>2530</v>
      </c>
      <c r="E162" s="234">
        <v>2.2999999999999998</v>
      </c>
      <c r="F162" s="58"/>
      <c r="G162" s="55">
        <f>G161-'LIQ 6'!E162</f>
        <v>2085.9499999999994</v>
      </c>
    </row>
    <row r="163" spans="1:7" ht="15" x14ac:dyDescent="0.25">
      <c r="A163" s="57">
        <v>44079</v>
      </c>
      <c r="B163" s="65">
        <v>44079</v>
      </c>
      <c r="C163" s="232" t="s">
        <v>130</v>
      </c>
      <c r="D163" s="233" t="s">
        <v>2531</v>
      </c>
      <c r="E163" s="234">
        <v>6.95</v>
      </c>
      <c r="F163" s="58"/>
      <c r="G163" s="55">
        <f>G162-'LIQ 6'!E163</f>
        <v>2078.9999999999995</v>
      </c>
    </row>
    <row r="164" spans="1:7" ht="15" x14ac:dyDescent="0.25">
      <c r="A164" s="57">
        <v>44070</v>
      </c>
      <c r="B164" s="65">
        <v>44070</v>
      </c>
      <c r="C164" s="232" t="s">
        <v>2385</v>
      </c>
      <c r="D164" s="233" t="s">
        <v>2532</v>
      </c>
      <c r="E164" s="234">
        <v>1</v>
      </c>
      <c r="F164" s="58"/>
      <c r="G164" s="55">
        <f>G163-'LIQ 6'!E164</f>
        <v>2077.9999999999995</v>
      </c>
    </row>
    <row r="165" spans="1:7" ht="15" x14ac:dyDescent="0.25">
      <c r="A165" s="57">
        <v>44074</v>
      </c>
      <c r="B165" s="65">
        <v>44074</v>
      </c>
      <c r="C165" s="232" t="s">
        <v>130</v>
      </c>
      <c r="D165" s="233" t="s">
        <v>2533</v>
      </c>
      <c r="E165" s="234">
        <v>2.9</v>
      </c>
      <c r="F165" s="58"/>
      <c r="G165" s="55">
        <f>G164-'LIQ 6'!E165</f>
        <v>2075.0999999999995</v>
      </c>
    </row>
    <row r="166" spans="1:7" ht="15" x14ac:dyDescent="0.25">
      <c r="A166" s="57">
        <v>44078</v>
      </c>
      <c r="B166" s="65">
        <v>44078</v>
      </c>
      <c r="C166" s="232" t="s">
        <v>130</v>
      </c>
      <c r="D166" s="233" t="s">
        <v>2401</v>
      </c>
      <c r="E166" s="234">
        <v>2.5</v>
      </c>
      <c r="F166" s="58"/>
      <c r="G166" s="55">
        <f>G165-'LIQ 6'!E166</f>
        <v>2072.5999999999995</v>
      </c>
    </row>
    <row r="167" spans="1:7" ht="15" x14ac:dyDescent="0.25">
      <c r="A167" s="57">
        <v>44082</v>
      </c>
      <c r="B167" s="65">
        <v>44082</v>
      </c>
      <c r="C167" s="232" t="s">
        <v>59</v>
      </c>
      <c r="D167" s="233" t="s">
        <v>2534</v>
      </c>
      <c r="E167" s="234">
        <v>3.85</v>
      </c>
      <c r="F167" s="58"/>
      <c r="G167" s="55">
        <f>G166-'LIQ 6'!E167</f>
        <v>2068.7499999999995</v>
      </c>
    </row>
    <row r="168" spans="1:7" ht="15" x14ac:dyDescent="0.25">
      <c r="A168" s="57">
        <v>44082</v>
      </c>
      <c r="B168" s="65">
        <v>44082</v>
      </c>
      <c r="C168" s="232" t="s">
        <v>130</v>
      </c>
      <c r="D168" s="233" t="s">
        <v>2535</v>
      </c>
      <c r="E168" s="234">
        <v>4.5999999999999996</v>
      </c>
      <c r="F168" s="58"/>
      <c r="G168" s="55">
        <f>G167-'LIQ 6'!E168</f>
        <v>2064.1499999999996</v>
      </c>
    </row>
    <row r="169" spans="1:7" ht="15" x14ac:dyDescent="0.25">
      <c r="A169" s="57">
        <v>44070</v>
      </c>
      <c r="B169" s="65">
        <v>44070</v>
      </c>
      <c r="C169" s="232" t="s">
        <v>130</v>
      </c>
      <c r="D169" s="233" t="s">
        <v>387</v>
      </c>
      <c r="E169" s="234">
        <v>3.75</v>
      </c>
      <c r="F169" s="58"/>
      <c r="G169" s="55">
        <f>G168-'LIQ 6'!E169</f>
        <v>2060.3999999999996</v>
      </c>
    </row>
    <row r="170" spans="1:7" ht="15" x14ac:dyDescent="0.25">
      <c r="A170" s="57">
        <v>44078</v>
      </c>
      <c r="B170" s="65">
        <v>44078</v>
      </c>
      <c r="C170" s="232" t="s">
        <v>253</v>
      </c>
      <c r="D170" s="233" t="s">
        <v>1563</v>
      </c>
      <c r="E170" s="234">
        <v>2.4</v>
      </c>
      <c r="F170" s="58"/>
      <c r="G170" s="55">
        <f>G169-'LIQ 6'!E170</f>
        <v>2057.9999999999995</v>
      </c>
    </row>
    <row r="171" spans="1:7" ht="15" x14ac:dyDescent="0.25">
      <c r="A171" s="57">
        <v>44082</v>
      </c>
      <c r="B171" s="65">
        <v>44082</v>
      </c>
      <c r="C171" s="232" t="s">
        <v>232</v>
      </c>
      <c r="D171" s="233" t="s">
        <v>2536</v>
      </c>
      <c r="E171" s="234">
        <v>1.2</v>
      </c>
      <c r="F171" s="58"/>
      <c r="G171" s="55">
        <f>G170-'LIQ 6'!E171</f>
        <v>2056.7999999999997</v>
      </c>
    </row>
    <row r="172" spans="1:7" ht="15" x14ac:dyDescent="0.25">
      <c r="A172" s="57">
        <v>44074</v>
      </c>
      <c r="B172" s="65">
        <v>44074</v>
      </c>
      <c r="C172" s="232" t="s">
        <v>128</v>
      </c>
      <c r="D172" s="233" t="s">
        <v>2537</v>
      </c>
      <c r="E172" s="234">
        <v>3.9</v>
      </c>
      <c r="F172" s="58"/>
      <c r="G172" s="55">
        <f>G171-'LIQ 6'!E172</f>
        <v>2052.8999999999996</v>
      </c>
    </row>
    <row r="173" spans="1:7" ht="15" x14ac:dyDescent="0.25">
      <c r="A173" s="57">
        <v>44075</v>
      </c>
      <c r="B173" s="65">
        <v>44075</v>
      </c>
      <c r="C173" s="232" t="s">
        <v>130</v>
      </c>
      <c r="D173" s="233" t="s">
        <v>2401</v>
      </c>
      <c r="E173" s="234">
        <v>5.15</v>
      </c>
      <c r="F173" s="58"/>
      <c r="G173" s="55">
        <f>G172-'LIQ 6'!E173</f>
        <v>2047.7499999999995</v>
      </c>
    </row>
    <row r="174" spans="1:7" ht="15" x14ac:dyDescent="0.25">
      <c r="A174" s="57">
        <v>44074</v>
      </c>
      <c r="B174" s="65">
        <v>44074</v>
      </c>
      <c r="C174" s="232" t="s">
        <v>130</v>
      </c>
      <c r="D174" s="233" t="s">
        <v>121</v>
      </c>
      <c r="E174" s="234">
        <v>1.3</v>
      </c>
      <c r="F174" s="58"/>
      <c r="G174" s="55">
        <f>G173-'LIQ 6'!E174</f>
        <v>2046.4499999999996</v>
      </c>
    </row>
    <row r="175" spans="1:7" ht="15" x14ac:dyDescent="0.25">
      <c r="A175" s="57">
        <v>44082</v>
      </c>
      <c r="B175" s="65">
        <v>44082</v>
      </c>
      <c r="C175" s="232" t="s">
        <v>107</v>
      </c>
      <c r="D175" s="233" t="s">
        <v>2538</v>
      </c>
      <c r="E175" s="234">
        <v>1.4</v>
      </c>
      <c r="F175" s="58"/>
      <c r="G175" s="55">
        <f>G174-'LIQ 6'!E175</f>
        <v>2045.0499999999995</v>
      </c>
    </row>
    <row r="176" spans="1:7" ht="15" x14ac:dyDescent="0.25">
      <c r="A176" s="57">
        <v>44082</v>
      </c>
      <c r="B176" s="65">
        <v>44082</v>
      </c>
      <c r="C176" s="232" t="s">
        <v>130</v>
      </c>
      <c r="D176" s="233" t="s">
        <v>2401</v>
      </c>
      <c r="E176" s="234">
        <v>8.15</v>
      </c>
      <c r="F176" s="58"/>
      <c r="G176" s="55">
        <f>G175-'LIQ 6'!E176</f>
        <v>2036.8999999999994</v>
      </c>
    </row>
    <row r="177" spans="1:7" ht="15" x14ac:dyDescent="0.25">
      <c r="A177" s="57">
        <v>44078</v>
      </c>
      <c r="B177" s="65">
        <v>44078</v>
      </c>
      <c r="C177" s="232" t="s">
        <v>130</v>
      </c>
      <c r="D177" s="233" t="s">
        <v>2401</v>
      </c>
      <c r="E177" s="234">
        <v>12.55</v>
      </c>
      <c r="F177" s="58"/>
      <c r="G177" s="55">
        <f>G176-'LIQ 6'!E177</f>
        <v>2024.3499999999995</v>
      </c>
    </row>
    <row r="178" spans="1:7" ht="15" x14ac:dyDescent="0.25">
      <c r="A178" s="57">
        <v>44076</v>
      </c>
      <c r="B178" s="65">
        <v>44076</v>
      </c>
      <c r="C178" s="232" t="s">
        <v>130</v>
      </c>
      <c r="D178" s="233" t="s">
        <v>2401</v>
      </c>
      <c r="E178" s="234">
        <v>8.1999999999999993</v>
      </c>
      <c r="F178" s="58"/>
      <c r="G178" s="55">
        <f>G177-'LIQ 6'!E178</f>
        <v>2016.1499999999994</v>
      </c>
    </row>
    <row r="179" spans="1:7" ht="15" x14ac:dyDescent="0.25">
      <c r="A179" s="57">
        <v>44075</v>
      </c>
      <c r="B179" s="65">
        <v>44075</v>
      </c>
      <c r="C179" s="232" t="s">
        <v>710</v>
      </c>
      <c r="D179" s="233" t="s">
        <v>2539</v>
      </c>
      <c r="E179" s="234">
        <v>0.3</v>
      </c>
      <c r="F179" s="58"/>
      <c r="G179" s="55">
        <f>G178-'LIQ 6'!E179</f>
        <v>2015.8499999999995</v>
      </c>
    </row>
    <row r="180" spans="1:7" ht="15" x14ac:dyDescent="0.25">
      <c r="A180" s="57">
        <v>44081</v>
      </c>
      <c r="B180" s="65">
        <v>44081</v>
      </c>
      <c r="C180" s="232" t="s">
        <v>855</v>
      </c>
      <c r="D180" s="233" t="s">
        <v>2540</v>
      </c>
      <c r="E180" s="234">
        <v>5.85</v>
      </c>
      <c r="F180" s="58"/>
      <c r="G180" s="55">
        <f>G179-'LIQ 6'!E180</f>
        <v>2009.9999999999995</v>
      </c>
    </row>
    <row r="181" spans="1:7" ht="15" x14ac:dyDescent="0.25">
      <c r="A181" s="57">
        <v>44081</v>
      </c>
      <c r="B181" s="65">
        <v>44081</v>
      </c>
      <c r="C181" s="232" t="s">
        <v>56</v>
      </c>
      <c r="D181" s="233" t="s">
        <v>2541</v>
      </c>
      <c r="E181" s="234">
        <v>2.7</v>
      </c>
      <c r="F181" s="58"/>
      <c r="G181" s="55">
        <f>G180-'LIQ 6'!E181</f>
        <v>2007.2999999999995</v>
      </c>
    </row>
    <row r="182" spans="1:7" ht="15" x14ac:dyDescent="0.25">
      <c r="A182" s="57">
        <v>44083</v>
      </c>
      <c r="B182" s="65">
        <v>44083</v>
      </c>
      <c r="C182" s="232" t="s">
        <v>130</v>
      </c>
      <c r="D182" s="233" t="s">
        <v>2401</v>
      </c>
      <c r="E182" s="234">
        <v>8.15</v>
      </c>
      <c r="F182" s="58"/>
      <c r="G182" s="55">
        <f>G181-'LIQ 6'!E182</f>
        <v>1999.1499999999994</v>
      </c>
    </row>
    <row r="183" spans="1:7" ht="15" x14ac:dyDescent="0.25">
      <c r="A183" s="57">
        <v>44077</v>
      </c>
      <c r="B183" s="65">
        <v>44077</v>
      </c>
      <c r="C183" s="232" t="s">
        <v>107</v>
      </c>
      <c r="D183" s="233" t="s">
        <v>2114</v>
      </c>
      <c r="E183" s="234">
        <v>0.8</v>
      </c>
      <c r="F183" s="58"/>
      <c r="G183" s="55">
        <f>G182-'LIQ 6'!E183</f>
        <v>1998.3499999999995</v>
      </c>
    </row>
    <row r="184" spans="1:7" ht="15" x14ac:dyDescent="0.25">
      <c r="A184" s="57">
        <v>44082</v>
      </c>
      <c r="B184" s="65">
        <v>44082</v>
      </c>
      <c r="C184" s="232" t="s">
        <v>2542</v>
      </c>
      <c r="D184" s="233" t="s">
        <v>2543</v>
      </c>
      <c r="E184" s="234">
        <v>3.9</v>
      </c>
      <c r="F184" s="58"/>
      <c r="G184" s="55">
        <f>G183-'LIQ 6'!E184</f>
        <v>1994.4499999999994</v>
      </c>
    </row>
    <row r="185" spans="1:7" ht="15" x14ac:dyDescent="0.25">
      <c r="A185" s="57">
        <v>44078</v>
      </c>
      <c r="B185" s="65">
        <v>44078</v>
      </c>
      <c r="C185" s="232" t="s">
        <v>130</v>
      </c>
      <c r="D185" s="233" t="s">
        <v>18</v>
      </c>
      <c r="E185" s="234">
        <v>4.45</v>
      </c>
      <c r="F185" s="58"/>
      <c r="G185" s="55">
        <f>G184-'LIQ 6'!E185</f>
        <v>1989.9999999999993</v>
      </c>
    </row>
    <row r="186" spans="1:7" ht="15" x14ac:dyDescent="0.25">
      <c r="A186" s="57">
        <v>44081</v>
      </c>
      <c r="B186" s="65">
        <v>44081</v>
      </c>
      <c r="C186" s="232" t="s">
        <v>2544</v>
      </c>
      <c r="D186" s="233" t="s">
        <v>2545</v>
      </c>
      <c r="E186" s="234">
        <v>3.25</v>
      </c>
      <c r="F186" s="58"/>
      <c r="G186" s="55">
        <f>G185-'LIQ 6'!E186</f>
        <v>1986.7499999999993</v>
      </c>
    </row>
    <row r="187" spans="1:7" ht="15" x14ac:dyDescent="0.25">
      <c r="A187" s="57">
        <v>44081</v>
      </c>
      <c r="B187" s="65">
        <v>44081</v>
      </c>
      <c r="C187" s="232" t="s">
        <v>128</v>
      </c>
      <c r="D187" s="233" t="s">
        <v>2546</v>
      </c>
      <c r="E187" s="234">
        <v>1.85</v>
      </c>
      <c r="F187" s="58"/>
      <c r="G187" s="55">
        <f>G186-'LIQ 6'!E187</f>
        <v>1984.8999999999994</v>
      </c>
    </row>
    <row r="188" spans="1:7" ht="15" x14ac:dyDescent="0.25">
      <c r="A188" s="57">
        <v>44083</v>
      </c>
      <c r="B188" s="65">
        <v>44083</v>
      </c>
      <c r="C188" s="232" t="s">
        <v>130</v>
      </c>
      <c r="D188" s="233" t="s">
        <v>1049</v>
      </c>
      <c r="E188" s="234">
        <v>4</v>
      </c>
      <c r="F188" s="58"/>
      <c r="G188" s="55">
        <f>G187-'LIQ 6'!E188</f>
        <v>1980.8999999999994</v>
      </c>
    </row>
    <row r="189" spans="1:7" ht="15" x14ac:dyDescent="0.25">
      <c r="A189" s="57">
        <v>44082</v>
      </c>
      <c r="B189" s="65">
        <v>44082</v>
      </c>
      <c r="C189" s="232" t="s">
        <v>130</v>
      </c>
      <c r="D189" s="233" t="s">
        <v>2127</v>
      </c>
      <c r="E189" s="234">
        <v>6.15</v>
      </c>
      <c r="F189" s="58"/>
      <c r="G189" s="55">
        <f>G188-'LIQ 6'!E189</f>
        <v>1974.7499999999993</v>
      </c>
    </row>
    <row r="190" spans="1:7" ht="15" x14ac:dyDescent="0.25">
      <c r="A190" s="57">
        <v>44095</v>
      </c>
      <c r="B190" s="65">
        <v>44095</v>
      </c>
      <c r="C190" s="232" t="s">
        <v>130</v>
      </c>
      <c r="D190" s="233" t="s">
        <v>2401</v>
      </c>
      <c r="E190" s="234">
        <v>3.3</v>
      </c>
      <c r="F190" s="58"/>
      <c r="G190" s="55">
        <f>G189-'LIQ 6'!E190</f>
        <v>1971.4499999999994</v>
      </c>
    </row>
    <row r="191" spans="1:7" ht="15" x14ac:dyDescent="0.25">
      <c r="A191" s="57">
        <v>44083</v>
      </c>
      <c r="B191" s="65">
        <v>44083</v>
      </c>
      <c r="C191" s="232" t="s">
        <v>2547</v>
      </c>
      <c r="D191" s="233" t="s">
        <v>988</v>
      </c>
      <c r="E191" s="234">
        <v>8.5</v>
      </c>
      <c r="F191" s="58"/>
      <c r="G191" s="55">
        <f>G190-'LIQ 6'!E191</f>
        <v>1962.9499999999994</v>
      </c>
    </row>
    <row r="192" spans="1:7" ht="15" x14ac:dyDescent="0.25">
      <c r="A192" s="57">
        <v>44084</v>
      </c>
      <c r="B192" s="65">
        <v>44084</v>
      </c>
      <c r="C192" s="232" t="s">
        <v>58</v>
      </c>
      <c r="D192" s="233" t="s">
        <v>2119</v>
      </c>
      <c r="E192" s="234">
        <v>7.7</v>
      </c>
      <c r="F192" s="58"/>
      <c r="G192" s="55">
        <f>G191-'LIQ 6'!E192</f>
        <v>1955.2499999999993</v>
      </c>
    </row>
    <row r="193" spans="1:7" ht="15" x14ac:dyDescent="0.25">
      <c r="A193" s="57">
        <v>44083</v>
      </c>
      <c r="B193" s="65">
        <v>44083</v>
      </c>
      <c r="C193" s="232" t="s">
        <v>58</v>
      </c>
      <c r="D193" s="233" t="s">
        <v>2548</v>
      </c>
      <c r="E193" s="234">
        <v>3.5</v>
      </c>
      <c r="F193" s="58"/>
      <c r="G193" s="55">
        <f>G192-'LIQ 6'!E193</f>
        <v>1951.7499999999993</v>
      </c>
    </row>
    <row r="194" spans="1:7" ht="15" x14ac:dyDescent="0.25">
      <c r="A194" s="57">
        <v>44084</v>
      </c>
      <c r="B194" s="65">
        <v>44084</v>
      </c>
      <c r="C194" s="232" t="s">
        <v>130</v>
      </c>
      <c r="D194" s="233" t="s">
        <v>2549</v>
      </c>
      <c r="E194" s="234">
        <v>3.65</v>
      </c>
      <c r="F194" s="58"/>
      <c r="G194" s="55">
        <f>G193-'LIQ 6'!E194</f>
        <v>1948.0999999999992</v>
      </c>
    </row>
    <row r="195" spans="1:7" ht="15" x14ac:dyDescent="0.25">
      <c r="A195" s="57">
        <v>44085</v>
      </c>
      <c r="B195" s="65">
        <v>44085</v>
      </c>
      <c r="C195" s="232" t="s">
        <v>2550</v>
      </c>
      <c r="D195" s="233" t="s">
        <v>2551</v>
      </c>
      <c r="E195" s="234">
        <v>2.4500000000000002</v>
      </c>
      <c r="F195" s="58"/>
      <c r="G195" s="55">
        <f>G194-'LIQ 6'!E195</f>
        <v>1945.6499999999992</v>
      </c>
    </row>
    <row r="196" spans="1:7" ht="15" x14ac:dyDescent="0.25">
      <c r="A196" s="57">
        <v>44085</v>
      </c>
      <c r="B196" s="65">
        <v>44085</v>
      </c>
      <c r="C196" s="232" t="s">
        <v>130</v>
      </c>
      <c r="D196" s="233" t="s">
        <v>422</v>
      </c>
      <c r="E196" s="234">
        <v>6.55</v>
      </c>
      <c r="F196" s="58"/>
      <c r="G196" s="55">
        <f>G195-'LIQ 6'!E196</f>
        <v>1939.0999999999992</v>
      </c>
    </row>
    <row r="197" spans="1:7" ht="15" x14ac:dyDescent="0.25">
      <c r="A197" s="57">
        <v>44084</v>
      </c>
      <c r="B197" s="65">
        <v>44084</v>
      </c>
      <c r="C197" s="232" t="s">
        <v>130</v>
      </c>
      <c r="D197" s="233" t="s">
        <v>1780</v>
      </c>
      <c r="E197" s="234">
        <v>6.05</v>
      </c>
      <c r="F197" s="58"/>
      <c r="G197" s="55">
        <f>G196-'LIQ 6'!E197</f>
        <v>1933.0499999999993</v>
      </c>
    </row>
    <row r="198" spans="1:7" ht="15" x14ac:dyDescent="0.25">
      <c r="A198" s="57">
        <v>44085</v>
      </c>
      <c r="B198" s="65">
        <v>44085</v>
      </c>
      <c r="C198" s="232" t="s">
        <v>130</v>
      </c>
      <c r="D198" s="233" t="s">
        <v>37</v>
      </c>
      <c r="E198" s="234">
        <v>2.5499999999999998</v>
      </c>
      <c r="F198" s="58"/>
      <c r="G198" s="55">
        <f>G197-'LIQ 6'!E198</f>
        <v>1930.4999999999993</v>
      </c>
    </row>
    <row r="199" spans="1:7" ht="15" x14ac:dyDescent="0.25">
      <c r="A199" s="57">
        <v>44087</v>
      </c>
      <c r="B199" s="65">
        <v>44087</v>
      </c>
      <c r="C199" s="232" t="s">
        <v>1661</v>
      </c>
      <c r="D199" s="233" t="s">
        <v>2552</v>
      </c>
      <c r="E199" s="234">
        <v>1.6</v>
      </c>
      <c r="F199" s="58"/>
      <c r="G199" s="55">
        <f>G198-'LIQ 6'!E199</f>
        <v>1928.8999999999994</v>
      </c>
    </row>
    <row r="200" spans="1:7" ht="15" x14ac:dyDescent="0.25">
      <c r="A200" s="57">
        <v>44086</v>
      </c>
      <c r="B200" s="65">
        <v>44086</v>
      </c>
      <c r="C200" s="232" t="s">
        <v>135</v>
      </c>
      <c r="D200" s="233" t="s">
        <v>2553</v>
      </c>
      <c r="E200" s="234">
        <v>5.3</v>
      </c>
      <c r="F200" s="58"/>
      <c r="G200" s="55">
        <f>G199-'LIQ 6'!E200</f>
        <v>1923.5999999999995</v>
      </c>
    </row>
    <row r="201" spans="1:7" ht="15" x14ac:dyDescent="0.25">
      <c r="A201" s="57">
        <v>44086</v>
      </c>
      <c r="B201" s="65">
        <v>44086</v>
      </c>
      <c r="C201" s="232" t="s">
        <v>710</v>
      </c>
      <c r="D201" s="233" t="s">
        <v>2554</v>
      </c>
      <c r="E201" s="234">
        <v>1.7</v>
      </c>
      <c r="F201" s="58"/>
      <c r="G201" s="55">
        <f>G200-'LIQ 6'!E201</f>
        <v>1921.8999999999994</v>
      </c>
    </row>
    <row r="202" spans="1:7" ht="15" x14ac:dyDescent="0.25">
      <c r="A202" s="57">
        <v>44084</v>
      </c>
      <c r="B202" s="65">
        <v>44084</v>
      </c>
      <c r="C202" s="232" t="s">
        <v>130</v>
      </c>
      <c r="D202" s="233" t="s">
        <v>2555</v>
      </c>
      <c r="E202" s="234">
        <v>2.15</v>
      </c>
      <c r="F202" s="58"/>
      <c r="G202" s="55">
        <f>G201-'LIQ 6'!E202</f>
        <v>1919.7499999999993</v>
      </c>
    </row>
    <row r="203" spans="1:7" ht="15" x14ac:dyDescent="0.25">
      <c r="A203" s="57">
        <v>44085</v>
      </c>
      <c r="B203" s="65">
        <v>44085</v>
      </c>
      <c r="C203" s="232" t="s">
        <v>1501</v>
      </c>
      <c r="D203" s="233" t="s">
        <v>2556</v>
      </c>
      <c r="E203" s="234">
        <v>6</v>
      </c>
      <c r="F203" s="58"/>
      <c r="G203" s="55">
        <f>G202-'LIQ 6'!E203</f>
        <v>1913.7499999999993</v>
      </c>
    </row>
    <row r="204" spans="1:7" ht="15" x14ac:dyDescent="0.25">
      <c r="A204" s="57">
        <v>44084</v>
      </c>
      <c r="B204" s="65">
        <v>44084</v>
      </c>
      <c r="C204" s="232" t="s">
        <v>2557</v>
      </c>
      <c r="D204" s="233" t="s">
        <v>2558</v>
      </c>
      <c r="E204" s="234">
        <v>1.85</v>
      </c>
      <c r="F204" s="58"/>
      <c r="G204" s="55">
        <f>G203-'LIQ 6'!E204</f>
        <v>1911.8999999999994</v>
      </c>
    </row>
    <row r="205" spans="1:7" ht="15" x14ac:dyDescent="0.25">
      <c r="A205" s="57">
        <v>44085</v>
      </c>
      <c r="B205" s="65">
        <v>44085</v>
      </c>
      <c r="C205" s="232" t="s">
        <v>107</v>
      </c>
      <c r="D205" s="233" t="s">
        <v>2559</v>
      </c>
      <c r="E205" s="234">
        <v>1.1000000000000001</v>
      </c>
      <c r="F205" s="58"/>
      <c r="G205" s="55">
        <f>G204-'LIQ 6'!E205</f>
        <v>1910.7999999999995</v>
      </c>
    </row>
    <row r="206" spans="1:7" ht="15" x14ac:dyDescent="0.25">
      <c r="A206" s="57">
        <v>44085</v>
      </c>
      <c r="B206" s="65">
        <v>44085</v>
      </c>
      <c r="C206" s="232" t="s">
        <v>107</v>
      </c>
      <c r="D206" s="233" t="s">
        <v>1444</v>
      </c>
      <c r="E206" s="234">
        <v>3.3</v>
      </c>
      <c r="F206" s="58"/>
      <c r="G206" s="55">
        <f>G205-'LIQ 6'!E206</f>
        <v>1907.4999999999995</v>
      </c>
    </row>
    <row r="207" spans="1:7" ht="15" x14ac:dyDescent="0.25">
      <c r="A207" s="57">
        <v>44081</v>
      </c>
      <c r="B207" s="65">
        <v>44081</v>
      </c>
      <c r="C207" s="232" t="s">
        <v>2561</v>
      </c>
      <c r="D207" s="233" t="s">
        <v>2560</v>
      </c>
      <c r="E207" s="234">
        <v>2.4500000000000002</v>
      </c>
      <c r="F207" s="58"/>
      <c r="G207" s="55">
        <f>G206-'LIQ 6'!E207</f>
        <v>1905.0499999999995</v>
      </c>
    </row>
    <row r="208" spans="1:7" ht="15" x14ac:dyDescent="0.25">
      <c r="A208" s="57">
        <v>44089</v>
      </c>
      <c r="B208" s="65">
        <v>44089</v>
      </c>
      <c r="C208" s="232" t="s">
        <v>2562</v>
      </c>
      <c r="D208" s="233" t="s">
        <v>2563</v>
      </c>
      <c r="E208" s="234">
        <v>7.25</v>
      </c>
      <c r="F208" s="58"/>
      <c r="G208" s="55">
        <f>G207-'LIQ 6'!E208</f>
        <v>1897.7999999999995</v>
      </c>
    </row>
    <row r="209" spans="1:7" ht="15" x14ac:dyDescent="0.25">
      <c r="A209" s="57">
        <v>44089</v>
      </c>
      <c r="B209" s="65">
        <v>44089</v>
      </c>
      <c r="C209" s="232" t="s">
        <v>107</v>
      </c>
      <c r="D209" s="233" t="s">
        <v>2564</v>
      </c>
      <c r="E209" s="234">
        <v>1.3</v>
      </c>
      <c r="F209" s="58"/>
      <c r="G209" s="55">
        <f>G208-'LIQ 6'!E209</f>
        <v>1896.4999999999995</v>
      </c>
    </row>
    <row r="210" spans="1:7" ht="15" x14ac:dyDescent="0.25">
      <c r="A210" s="57">
        <v>44088</v>
      </c>
      <c r="B210" s="65">
        <v>44088</v>
      </c>
      <c r="C210" s="232" t="s">
        <v>107</v>
      </c>
      <c r="D210" s="233" t="s">
        <v>2565</v>
      </c>
      <c r="E210" s="234">
        <v>0.75</v>
      </c>
      <c r="F210" s="58"/>
      <c r="G210" s="55">
        <f>G209-'LIQ 6'!E210</f>
        <v>1895.7499999999995</v>
      </c>
    </row>
    <row r="211" spans="1:7" ht="15" x14ac:dyDescent="0.25">
      <c r="A211" s="57">
        <v>44088</v>
      </c>
      <c r="B211" s="65">
        <v>44088</v>
      </c>
      <c r="C211" s="232" t="s">
        <v>59</v>
      </c>
      <c r="D211" s="233" t="s">
        <v>2566</v>
      </c>
      <c r="E211" s="234">
        <v>2.35</v>
      </c>
      <c r="F211" s="58"/>
      <c r="G211" s="55">
        <f>G210-'LIQ 6'!E211</f>
        <v>1893.3999999999996</v>
      </c>
    </row>
    <row r="212" spans="1:7" ht="15" x14ac:dyDescent="0.25">
      <c r="A212" s="57">
        <v>44088</v>
      </c>
      <c r="B212" s="65">
        <v>44088</v>
      </c>
      <c r="C212" s="232" t="s">
        <v>2567</v>
      </c>
      <c r="D212" s="233" t="s">
        <v>2568</v>
      </c>
      <c r="E212" s="234">
        <v>1.9</v>
      </c>
      <c r="F212" s="58"/>
      <c r="G212" s="55">
        <f>G211-'LIQ 6'!E212</f>
        <v>1891.4999999999995</v>
      </c>
    </row>
    <row r="213" spans="1:7" ht="15" x14ac:dyDescent="0.25">
      <c r="A213" s="57">
        <v>44090</v>
      </c>
      <c r="B213" s="65">
        <v>44090</v>
      </c>
      <c r="C213" s="232" t="s">
        <v>1414</v>
      </c>
      <c r="D213" s="233" t="s">
        <v>2569</v>
      </c>
      <c r="E213" s="234">
        <v>2</v>
      </c>
      <c r="F213" s="58"/>
      <c r="G213" s="55">
        <f>G212-'LIQ 6'!E213</f>
        <v>1889.4999999999995</v>
      </c>
    </row>
    <row r="214" spans="1:7" ht="15" x14ac:dyDescent="0.25">
      <c r="A214" s="57">
        <v>44084</v>
      </c>
      <c r="B214" s="65">
        <v>44084</v>
      </c>
      <c r="C214" s="232" t="s">
        <v>130</v>
      </c>
      <c r="D214" s="233" t="s">
        <v>2401</v>
      </c>
      <c r="E214" s="234">
        <v>6.1</v>
      </c>
      <c r="F214" s="58"/>
      <c r="G214" s="55">
        <f>G213-'LIQ 6'!E214</f>
        <v>1883.3999999999996</v>
      </c>
    </row>
    <row r="215" spans="1:7" ht="15" x14ac:dyDescent="0.25">
      <c r="A215" s="57">
        <v>44089</v>
      </c>
      <c r="B215" s="65">
        <v>44089</v>
      </c>
      <c r="C215" s="232" t="s">
        <v>130</v>
      </c>
      <c r="D215" s="233" t="s">
        <v>2570</v>
      </c>
      <c r="E215" s="234">
        <v>4.25</v>
      </c>
      <c r="F215" s="58"/>
      <c r="G215" s="55">
        <f>G214-'LIQ 6'!E215</f>
        <v>1879.1499999999996</v>
      </c>
    </row>
    <row r="216" spans="1:7" ht="15" x14ac:dyDescent="0.25">
      <c r="A216" s="57">
        <v>44089</v>
      </c>
      <c r="B216" s="65">
        <v>44089</v>
      </c>
      <c r="C216" s="232" t="s">
        <v>107</v>
      </c>
      <c r="D216" s="233" t="s">
        <v>526</v>
      </c>
      <c r="E216" s="234">
        <v>2.65</v>
      </c>
      <c r="F216" s="58"/>
      <c r="G216" s="55">
        <f>G215-'LIQ 6'!E216</f>
        <v>1876.4999999999995</v>
      </c>
    </row>
    <row r="217" spans="1:7" ht="15" x14ac:dyDescent="0.25">
      <c r="A217" s="57">
        <v>44089</v>
      </c>
      <c r="B217" s="65">
        <v>44089</v>
      </c>
      <c r="C217" s="232" t="s">
        <v>80</v>
      </c>
      <c r="D217" s="233" t="s">
        <v>2537</v>
      </c>
      <c r="E217" s="234">
        <v>5.3</v>
      </c>
      <c r="F217" s="58"/>
      <c r="G217" s="55">
        <f>G216-'LIQ 6'!E217</f>
        <v>1871.1999999999996</v>
      </c>
    </row>
    <row r="218" spans="1:7" ht="15" x14ac:dyDescent="0.25">
      <c r="A218" s="57">
        <v>44089</v>
      </c>
      <c r="B218" s="65">
        <v>44089</v>
      </c>
      <c r="C218" s="232" t="s">
        <v>130</v>
      </c>
      <c r="D218" s="233" t="s">
        <v>2571</v>
      </c>
      <c r="E218" s="234">
        <v>3.7</v>
      </c>
      <c r="F218" s="58"/>
      <c r="G218" s="55">
        <f>G217-'LIQ 6'!E218</f>
        <v>1867.4999999999995</v>
      </c>
    </row>
    <row r="219" spans="1:7" ht="15" x14ac:dyDescent="0.25">
      <c r="A219" s="57">
        <v>44087</v>
      </c>
      <c r="B219" s="65">
        <v>44087</v>
      </c>
      <c r="C219" s="232" t="s">
        <v>2572</v>
      </c>
      <c r="D219" s="233" t="s">
        <v>2119</v>
      </c>
      <c r="E219" s="234">
        <v>2.6</v>
      </c>
      <c r="F219" s="58"/>
      <c r="G219" s="55">
        <f>G218-'LIQ 6'!E219</f>
        <v>1864.8999999999996</v>
      </c>
    </row>
    <row r="220" spans="1:7" ht="15" x14ac:dyDescent="0.25">
      <c r="A220" s="57">
        <v>44089</v>
      </c>
      <c r="B220" s="65">
        <v>44089</v>
      </c>
      <c r="C220" s="232" t="s">
        <v>58</v>
      </c>
      <c r="D220" s="233" t="s">
        <v>2573</v>
      </c>
      <c r="E220" s="234">
        <v>4</v>
      </c>
      <c r="F220" s="58"/>
      <c r="G220" s="55">
        <f>G219-'LIQ 6'!E220</f>
        <v>1860.8999999999996</v>
      </c>
    </row>
    <row r="221" spans="1:7" ht="15" x14ac:dyDescent="0.25">
      <c r="A221" s="57">
        <v>44089</v>
      </c>
      <c r="B221" s="65">
        <v>44089</v>
      </c>
      <c r="C221" s="232" t="s">
        <v>72</v>
      </c>
      <c r="D221" s="233" t="s">
        <v>2574</v>
      </c>
      <c r="E221" s="234">
        <v>4</v>
      </c>
      <c r="F221" s="58"/>
      <c r="G221" s="55">
        <f>G220-'LIQ 6'!E221</f>
        <v>1856.8999999999996</v>
      </c>
    </row>
    <row r="222" spans="1:7" ht="15" x14ac:dyDescent="0.25">
      <c r="A222" s="57">
        <v>44089</v>
      </c>
      <c r="B222" s="65">
        <v>44089</v>
      </c>
      <c r="C222" s="232" t="s">
        <v>2478</v>
      </c>
      <c r="D222" s="233" t="s">
        <v>2575</v>
      </c>
      <c r="E222" s="234">
        <v>2.8</v>
      </c>
      <c r="F222" s="58"/>
      <c r="G222" s="55">
        <f>G221-'LIQ 6'!E222</f>
        <v>1854.0999999999997</v>
      </c>
    </row>
    <row r="223" spans="1:7" ht="15" x14ac:dyDescent="0.25">
      <c r="A223" s="57">
        <v>44082</v>
      </c>
      <c r="B223" s="65">
        <v>44082</v>
      </c>
      <c r="C223" s="232" t="s">
        <v>2522</v>
      </c>
      <c r="D223" s="233" t="s">
        <v>2576</v>
      </c>
      <c r="E223" s="234">
        <v>3.85</v>
      </c>
      <c r="F223" s="58"/>
      <c r="G223" s="55">
        <f>G222-'LIQ 6'!E223</f>
        <v>1850.2499999999998</v>
      </c>
    </row>
    <row r="224" spans="1:7" ht="15" x14ac:dyDescent="0.25">
      <c r="A224" s="57">
        <v>44090</v>
      </c>
      <c r="B224" s="65">
        <v>44090</v>
      </c>
      <c r="C224" s="232" t="s">
        <v>130</v>
      </c>
      <c r="D224" s="233" t="s">
        <v>2577</v>
      </c>
      <c r="E224" s="234">
        <v>3.2</v>
      </c>
      <c r="F224" s="58"/>
      <c r="G224" s="55">
        <f>G223-'LIQ 6'!E224</f>
        <v>1847.0499999999997</v>
      </c>
    </row>
    <row r="225" spans="1:7" ht="15" x14ac:dyDescent="0.25">
      <c r="A225" s="57">
        <v>44089</v>
      </c>
      <c r="B225" s="65">
        <v>44089</v>
      </c>
      <c r="C225" s="232" t="s">
        <v>2561</v>
      </c>
      <c r="D225" s="233" t="s">
        <v>2578</v>
      </c>
      <c r="E225" s="234">
        <v>3.1</v>
      </c>
      <c r="F225" s="58"/>
      <c r="G225" s="55">
        <f>G224-'LIQ 6'!E225</f>
        <v>1843.9499999999998</v>
      </c>
    </row>
    <row r="226" spans="1:7" ht="15" x14ac:dyDescent="0.25">
      <c r="A226" s="57">
        <v>44091</v>
      </c>
      <c r="B226" s="65">
        <v>44091</v>
      </c>
      <c r="C226" s="232" t="s">
        <v>58</v>
      </c>
      <c r="D226" s="233" t="s">
        <v>2579</v>
      </c>
      <c r="E226" s="234">
        <v>6.2</v>
      </c>
      <c r="F226" s="58"/>
      <c r="G226" s="55">
        <f>G225-'LIQ 6'!E226</f>
        <v>1837.7499999999998</v>
      </c>
    </row>
    <row r="227" spans="1:7" ht="15" x14ac:dyDescent="0.25">
      <c r="A227" s="57">
        <v>44022</v>
      </c>
      <c r="B227" s="65">
        <v>44022</v>
      </c>
      <c r="C227" s="232" t="s">
        <v>72</v>
      </c>
      <c r="D227" s="233" t="s">
        <v>2574</v>
      </c>
      <c r="E227" s="234">
        <v>5.7</v>
      </c>
      <c r="F227" s="58"/>
      <c r="G227" s="55">
        <f>G226-'LIQ 6'!E227</f>
        <v>1832.0499999999997</v>
      </c>
    </row>
    <row r="228" spans="1:7" ht="15" x14ac:dyDescent="0.25">
      <c r="A228" s="57">
        <v>44090</v>
      </c>
      <c r="B228" s="65">
        <v>44090</v>
      </c>
      <c r="C228" s="232" t="s">
        <v>72</v>
      </c>
      <c r="D228" s="233" t="s">
        <v>2580</v>
      </c>
      <c r="E228" s="234">
        <v>5.05</v>
      </c>
      <c r="F228" s="58"/>
      <c r="G228" s="55">
        <f>G227-'LIQ 6'!E228</f>
        <v>1826.9999999999998</v>
      </c>
    </row>
    <row r="229" spans="1:7" ht="15" x14ac:dyDescent="0.25">
      <c r="A229" s="57">
        <v>44067</v>
      </c>
      <c r="B229" s="65">
        <v>44067</v>
      </c>
      <c r="C229" s="232" t="s">
        <v>307</v>
      </c>
      <c r="D229" s="233" t="s">
        <v>2581</v>
      </c>
      <c r="E229" s="234">
        <v>1</v>
      </c>
      <c r="F229" s="58"/>
      <c r="G229" s="55">
        <f>G228-'LIQ 6'!E229</f>
        <v>1825.9999999999998</v>
      </c>
    </row>
    <row r="230" spans="1:7" ht="15" x14ac:dyDescent="0.25">
      <c r="A230" s="57">
        <v>44090</v>
      </c>
      <c r="B230" s="65">
        <v>44090</v>
      </c>
      <c r="C230" s="232" t="s">
        <v>107</v>
      </c>
      <c r="D230" s="233" t="s">
        <v>2582</v>
      </c>
      <c r="E230" s="234">
        <v>0.7</v>
      </c>
      <c r="F230" s="58"/>
      <c r="G230" s="55">
        <f>G229-'LIQ 6'!E230</f>
        <v>1825.2999999999997</v>
      </c>
    </row>
    <row r="231" spans="1:7" ht="15" x14ac:dyDescent="0.25">
      <c r="A231" s="57">
        <v>44071</v>
      </c>
      <c r="B231" s="65">
        <v>44071</v>
      </c>
      <c r="C231" s="232" t="s">
        <v>855</v>
      </c>
      <c r="D231" s="233" t="s">
        <v>2583</v>
      </c>
      <c r="E231" s="234">
        <v>1.55</v>
      </c>
      <c r="F231" s="58"/>
      <c r="G231" s="55">
        <f>G230-'LIQ 6'!E231</f>
        <v>1823.7499999999998</v>
      </c>
    </row>
    <row r="232" spans="1:7" ht="15" x14ac:dyDescent="0.25">
      <c r="A232" s="57">
        <v>44091</v>
      </c>
      <c r="B232" s="65">
        <v>44091</v>
      </c>
      <c r="C232" s="232" t="s">
        <v>130</v>
      </c>
      <c r="D232" s="233" t="s">
        <v>2584</v>
      </c>
      <c r="E232" s="234">
        <v>4.3</v>
      </c>
      <c r="F232" s="58"/>
      <c r="G232" s="55">
        <f>G231-'LIQ 6'!E232</f>
        <v>1819.4499999999998</v>
      </c>
    </row>
    <row r="233" spans="1:7" ht="15" x14ac:dyDescent="0.25">
      <c r="A233" s="57">
        <v>44090</v>
      </c>
      <c r="B233" s="65">
        <v>44090</v>
      </c>
      <c r="C233" s="232" t="s">
        <v>2478</v>
      </c>
      <c r="D233" s="233" t="s">
        <v>2585</v>
      </c>
      <c r="E233" s="234">
        <v>2.2999999999999998</v>
      </c>
      <c r="F233" s="58"/>
      <c r="G233" s="55">
        <f>G232-'LIQ 6'!E233</f>
        <v>1817.1499999999999</v>
      </c>
    </row>
    <row r="234" spans="1:7" ht="15" x14ac:dyDescent="0.25">
      <c r="A234" s="57">
        <v>44085</v>
      </c>
      <c r="B234" s="65">
        <v>44085</v>
      </c>
      <c r="C234" s="232" t="s">
        <v>2420</v>
      </c>
      <c r="D234" s="233" t="s">
        <v>2586</v>
      </c>
      <c r="E234" s="234">
        <v>6.7</v>
      </c>
      <c r="F234" s="58"/>
      <c r="G234" s="55">
        <f>G233-'LIQ 6'!E234</f>
        <v>1810.4499999999998</v>
      </c>
    </row>
    <row r="235" spans="1:7" ht="15" x14ac:dyDescent="0.25">
      <c r="A235" s="57">
        <v>44090</v>
      </c>
      <c r="B235" s="65">
        <v>44090</v>
      </c>
      <c r="C235" s="232" t="s">
        <v>898</v>
      </c>
      <c r="D235" s="233" t="s">
        <v>2587</v>
      </c>
      <c r="E235" s="234">
        <v>8.3000000000000007</v>
      </c>
      <c r="F235" s="58"/>
      <c r="G235" s="55">
        <f>G234-'LIQ 6'!E235</f>
        <v>1802.1499999999999</v>
      </c>
    </row>
    <row r="236" spans="1:7" ht="15" x14ac:dyDescent="0.25">
      <c r="A236" s="57">
        <v>44089</v>
      </c>
      <c r="B236" s="65">
        <v>44089</v>
      </c>
      <c r="C236" s="232" t="s">
        <v>135</v>
      </c>
      <c r="D236" s="233" t="s">
        <v>2588</v>
      </c>
      <c r="E236" s="234">
        <v>5.3</v>
      </c>
      <c r="F236" s="58"/>
      <c r="G236" s="55">
        <f>G235-'LIQ 6'!E236</f>
        <v>1796.85</v>
      </c>
    </row>
    <row r="237" spans="1:7" ht="15" x14ac:dyDescent="0.25">
      <c r="A237" s="57">
        <v>44084</v>
      </c>
      <c r="B237" s="65">
        <v>44084</v>
      </c>
      <c r="C237" s="232" t="s">
        <v>1958</v>
      </c>
      <c r="D237" s="233" t="s">
        <v>2589</v>
      </c>
      <c r="E237" s="234">
        <v>3.8</v>
      </c>
      <c r="F237" s="58"/>
      <c r="G237" s="55">
        <f>G236-'LIQ 6'!E237</f>
        <v>1793.05</v>
      </c>
    </row>
    <row r="238" spans="1:7" ht="15" x14ac:dyDescent="0.25">
      <c r="A238" s="57">
        <v>44090</v>
      </c>
      <c r="B238" s="65">
        <v>44090</v>
      </c>
      <c r="C238" s="232" t="s">
        <v>58</v>
      </c>
      <c r="D238" s="233" t="s">
        <v>2590</v>
      </c>
      <c r="E238" s="234">
        <v>1.75</v>
      </c>
      <c r="F238" s="58"/>
      <c r="G238" s="55">
        <f>G237-'LIQ 6'!E238</f>
        <v>1791.3</v>
      </c>
    </row>
    <row r="239" spans="1:7" ht="15" x14ac:dyDescent="0.25">
      <c r="A239" s="57">
        <v>44090</v>
      </c>
      <c r="B239" s="65">
        <v>44093</v>
      </c>
      <c r="C239" s="232" t="s">
        <v>710</v>
      </c>
      <c r="D239" s="233" t="s">
        <v>2590</v>
      </c>
      <c r="E239" s="234">
        <v>1</v>
      </c>
      <c r="F239" s="58"/>
      <c r="G239" s="55">
        <f>G238-'LIQ 6'!E239</f>
        <v>1790.3</v>
      </c>
    </row>
    <row r="240" spans="1:7" ht="15" x14ac:dyDescent="0.25">
      <c r="A240" s="57">
        <v>44092</v>
      </c>
      <c r="B240" s="65">
        <v>44092</v>
      </c>
      <c r="C240" s="232" t="s">
        <v>130</v>
      </c>
      <c r="D240" s="233" t="s">
        <v>2401</v>
      </c>
      <c r="E240" s="234">
        <v>5.0999999999999996</v>
      </c>
      <c r="F240" s="58"/>
      <c r="G240" s="55">
        <f>G239-'LIQ 6'!E240</f>
        <v>1785.2</v>
      </c>
    </row>
    <row r="241" spans="1:7" ht="15" x14ac:dyDescent="0.25">
      <c r="A241" s="57">
        <v>44092</v>
      </c>
      <c r="B241" s="65">
        <v>44092</v>
      </c>
      <c r="C241" s="232" t="s">
        <v>130</v>
      </c>
      <c r="D241" s="233" t="s">
        <v>2591</v>
      </c>
      <c r="E241" s="234">
        <v>5.3</v>
      </c>
      <c r="F241" s="58"/>
      <c r="G241" s="55">
        <f>G240-'LIQ 6'!E241</f>
        <v>1779.9</v>
      </c>
    </row>
    <row r="242" spans="1:7" ht="15" x14ac:dyDescent="0.25">
      <c r="A242" s="57">
        <v>44092</v>
      </c>
      <c r="B242" s="65">
        <v>44092</v>
      </c>
      <c r="C242" s="232" t="s">
        <v>130</v>
      </c>
      <c r="D242" s="233" t="s">
        <v>2592</v>
      </c>
      <c r="E242" s="234">
        <v>4.4000000000000004</v>
      </c>
      <c r="F242" s="58"/>
      <c r="G242" s="55">
        <f>G241-'LIQ 6'!E242</f>
        <v>1775.5</v>
      </c>
    </row>
    <row r="243" spans="1:7" ht="15" x14ac:dyDescent="0.25">
      <c r="A243" s="57">
        <v>44092</v>
      </c>
      <c r="B243" s="65">
        <v>44092</v>
      </c>
      <c r="C243" s="232" t="s">
        <v>98</v>
      </c>
      <c r="D243" s="233" t="s">
        <v>2593</v>
      </c>
      <c r="E243" s="234">
        <v>2.65</v>
      </c>
      <c r="F243" s="58"/>
      <c r="G243" s="55">
        <f>G242-'LIQ 6'!E243</f>
        <v>1772.85</v>
      </c>
    </row>
    <row r="244" spans="1:7" ht="15" x14ac:dyDescent="0.25">
      <c r="A244" s="57">
        <v>44084</v>
      </c>
      <c r="B244" s="65">
        <v>44084</v>
      </c>
      <c r="C244" s="232" t="s">
        <v>2594</v>
      </c>
      <c r="D244" s="233" t="s">
        <v>2595</v>
      </c>
      <c r="E244" s="234">
        <v>3.99</v>
      </c>
      <c r="F244" s="58"/>
      <c r="G244" s="55">
        <f>G243-'LIQ 6'!E244</f>
        <v>1768.86</v>
      </c>
    </row>
    <row r="245" spans="1:7" ht="15" x14ac:dyDescent="0.25">
      <c r="A245" s="57">
        <v>44077</v>
      </c>
      <c r="B245" s="65">
        <v>44077</v>
      </c>
      <c r="C245" s="232" t="s">
        <v>2596</v>
      </c>
      <c r="D245" s="233" t="s">
        <v>2597</v>
      </c>
      <c r="E245" s="234">
        <v>6.5</v>
      </c>
      <c r="F245" s="58"/>
      <c r="G245" s="55">
        <f>G244-'LIQ 6'!E245</f>
        <v>1762.36</v>
      </c>
    </row>
    <row r="246" spans="1:7" ht="15" x14ac:dyDescent="0.25">
      <c r="A246" s="57">
        <v>44090</v>
      </c>
      <c r="B246" s="65">
        <v>44090</v>
      </c>
      <c r="C246" s="232" t="s">
        <v>2596</v>
      </c>
      <c r="D246" s="233" t="s">
        <v>2598</v>
      </c>
      <c r="E246" s="234">
        <v>13.94</v>
      </c>
      <c r="F246" s="58"/>
      <c r="G246" s="55">
        <f>G245-'LIQ 6'!E246</f>
        <v>1748.4199999999998</v>
      </c>
    </row>
    <row r="247" spans="1:7" ht="15" x14ac:dyDescent="0.25">
      <c r="A247" s="57">
        <v>44076</v>
      </c>
      <c r="B247" s="65">
        <v>44076</v>
      </c>
      <c r="C247" s="232" t="s">
        <v>1075</v>
      </c>
      <c r="D247" s="233" t="s">
        <v>2599</v>
      </c>
      <c r="E247" s="234">
        <v>2.9</v>
      </c>
      <c r="F247" s="58"/>
      <c r="G247" s="55">
        <f>G246-'LIQ 6'!E247</f>
        <v>1745.5199999999998</v>
      </c>
    </row>
    <row r="248" spans="1:7" ht="15" x14ac:dyDescent="0.25">
      <c r="A248" s="57">
        <v>44090</v>
      </c>
      <c r="B248" s="65">
        <v>44090</v>
      </c>
      <c r="C248" s="232" t="s">
        <v>2600</v>
      </c>
      <c r="D248" s="233" t="s">
        <v>2601</v>
      </c>
      <c r="E248" s="234">
        <v>1.2</v>
      </c>
      <c r="F248" s="58"/>
      <c r="G248" s="55">
        <f>G247-'LIQ 6'!E248</f>
        <v>1744.3199999999997</v>
      </c>
    </row>
    <row r="249" spans="1:7" ht="15" x14ac:dyDescent="0.25">
      <c r="A249" s="57">
        <v>44077</v>
      </c>
      <c r="B249" s="65">
        <v>44077</v>
      </c>
      <c r="C249" s="232" t="s">
        <v>2602</v>
      </c>
      <c r="D249" s="233" t="s">
        <v>2603</v>
      </c>
      <c r="E249" s="234">
        <v>5</v>
      </c>
      <c r="F249" s="58"/>
      <c r="G249" s="55">
        <f>G248-'LIQ 6'!E249</f>
        <v>1739.3199999999997</v>
      </c>
    </row>
    <row r="250" spans="1:7" ht="15" x14ac:dyDescent="0.25">
      <c r="A250" s="57">
        <v>44088</v>
      </c>
      <c r="B250" s="65">
        <v>44088</v>
      </c>
      <c r="C250" s="232" t="s">
        <v>2604</v>
      </c>
      <c r="D250" s="233" t="s">
        <v>2605</v>
      </c>
      <c r="E250" s="234">
        <v>50</v>
      </c>
      <c r="F250" s="58"/>
      <c r="G250" s="55">
        <f>G249-'LIQ 6'!E250</f>
        <v>1689.3199999999997</v>
      </c>
    </row>
    <row r="251" spans="1:7" ht="15" x14ac:dyDescent="0.25">
      <c r="A251" s="57">
        <v>44091</v>
      </c>
      <c r="B251" s="65">
        <v>44091</v>
      </c>
      <c r="C251" s="232" t="s">
        <v>2606</v>
      </c>
      <c r="D251" s="233" t="s">
        <v>2607</v>
      </c>
      <c r="E251" s="234">
        <v>596</v>
      </c>
      <c r="F251" s="58"/>
      <c r="G251" s="55">
        <f>G250-'LIQ 6'!E251</f>
        <v>1093.3199999999997</v>
      </c>
    </row>
    <row r="252" spans="1:7" ht="15" x14ac:dyDescent="0.25">
      <c r="A252" s="57">
        <v>44095</v>
      </c>
      <c r="B252" s="65">
        <v>44095</v>
      </c>
      <c r="C252" s="232" t="s">
        <v>130</v>
      </c>
      <c r="D252" s="233" t="s">
        <v>2401</v>
      </c>
      <c r="E252" s="234">
        <v>4.8499999999999996</v>
      </c>
      <c r="F252" s="58"/>
      <c r="G252" s="55">
        <f>G251-'LIQ 6'!E252</f>
        <v>1088.4699999999998</v>
      </c>
    </row>
    <row r="253" spans="1:7" ht="15" x14ac:dyDescent="0.25">
      <c r="A253" s="57">
        <v>44095</v>
      </c>
      <c r="B253" s="65">
        <v>44095</v>
      </c>
      <c r="C253" s="232" t="s">
        <v>130</v>
      </c>
      <c r="D253" s="233" t="s">
        <v>2401</v>
      </c>
      <c r="E253" s="234">
        <v>4.55</v>
      </c>
      <c r="F253" s="58"/>
      <c r="G253" s="55">
        <f>G252-'LIQ 6'!E253</f>
        <v>1083.9199999999998</v>
      </c>
    </row>
    <row r="254" spans="1:7" ht="15" x14ac:dyDescent="0.25">
      <c r="A254" s="57">
        <v>44091</v>
      </c>
      <c r="B254" s="65">
        <v>44091</v>
      </c>
      <c r="C254" s="232" t="s">
        <v>80</v>
      </c>
      <c r="D254" s="233" t="s">
        <v>2608</v>
      </c>
      <c r="E254" s="234">
        <v>4.45</v>
      </c>
      <c r="F254" s="58"/>
      <c r="G254" s="55">
        <f>G253-'LIQ 6'!E254</f>
        <v>1079.4699999999998</v>
      </c>
    </row>
    <row r="255" spans="1:7" ht="15" x14ac:dyDescent="0.25">
      <c r="A255" s="57">
        <v>44095</v>
      </c>
      <c r="B255" s="65">
        <v>44095</v>
      </c>
      <c r="C255" s="232" t="s">
        <v>119</v>
      </c>
      <c r="D255" s="233" t="s">
        <v>2609</v>
      </c>
      <c r="E255" s="234">
        <v>3.05</v>
      </c>
      <c r="F255" s="58"/>
      <c r="G255" s="55">
        <f>G254-'LIQ 6'!E255</f>
        <v>1076.4199999999998</v>
      </c>
    </row>
    <row r="256" spans="1:7" ht="15" x14ac:dyDescent="0.25">
      <c r="A256" s="57">
        <v>44022</v>
      </c>
      <c r="B256" s="65">
        <v>44075</v>
      </c>
      <c r="C256" s="232" t="s">
        <v>2610</v>
      </c>
      <c r="D256" s="233" t="s">
        <v>2611</v>
      </c>
      <c r="E256" s="234">
        <v>5.15</v>
      </c>
      <c r="F256" s="58"/>
      <c r="G256" s="55">
        <f>G255-'LIQ 6'!E256</f>
        <v>1071.2699999999998</v>
      </c>
    </row>
    <row r="257" spans="1:7" ht="15" x14ac:dyDescent="0.25">
      <c r="A257" s="57">
        <v>44083</v>
      </c>
      <c r="B257" s="65">
        <v>44083</v>
      </c>
      <c r="C257" s="232" t="s">
        <v>130</v>
      </c>
      <c r="D257" s="233" t="s">
        <v>2612</v>
      </c>
      <c r="E257" s="234">
        <v>2.65</v>
      </c>
      <c r="F257" s="58"/>
      <c r="G257" s="55">
        <f>G256-'LIQ 6'!E257</f>
        <v>1068.6199999999997</v>
      </c>
    </row>
    <row r="258" spans="1:7" ht="15" x14ac:dyDescent="0.25">
      <c r="A258" s="57">
        <v>44090</v>
      </c>
      <c r="B258" s="65">
        <v>44090</v>
      </c>
      <c r="C258" s="232" t="s">
        <v>2478</v>
      </c>
      <c r="D258" s="233" t="s">
        <v>2613</v>
      </c>
      <c r="E258" s="234">
        <v>2.25</v>
      </c>
      <c r="F258" s="58"/>
      <c r="G258" s="55">
        <f>G257-'LIQ 6'!E258</f>
        <v>1066.3699999999997</v>
      </c>
    </row>
    <row r="259" spans="1:7" ht="15" x14ac:dyDescent="0.25">
      <c r="A259" s="58"/>
      <c r="B259" s="61"/>
      <c r="C259" s="256"/>
      <c r="D259" s="257"/>
      <c r="E259" s="90">
        <f>SUM(E6:E258)</f>
        <v>2014.9300000000003</v>
      </c>
      <c r="F259" s="58"/>
      <c r="G259" s="88"/>
    </row>
  </sheetData>
  <mergeCells count="2">
    <mergeCell ref="B1:C1"/>
    <mergeCell ref="C259:D259"/>
  </mergeCells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21"/>
  <sheetViews>
    <sheetView topLeftCell="A293" zoomScaleNormal="100" workbookViewId="0">
      <selection activeCell="D293" sqref="D1:D1048576"/>
    </sheetView>
  </sheetViews>
  <sheetFormatPr baseColWidth="10" defaultRowHeight="14.25" x14ac:dyDescent="0.2"/>
  <cols>
    <col min="2" max="2" width="10.75" customWidth="1"/>
    <col min="3" max="3" width="27.5" customWidth="1"/>
    <col min="4" max="4" width="32.5" customWidth="1"/>
    <col min="5" max="5" width="9.375" customWidth="1"/>
    <col min="6" max="6" width="7.5" customWidth="1"/>
    <col min="7" max="7" width="9.5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2615</v>
      </c>
      <c r="D2" s="6"/>
      <c r="E2" s="4"/>
      <c r="F2" s="40"/>
      <c r="G2" s="4"/>
    </row>
    <row r="3" spans="1:7" ht="21.75" customHeight="1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39"/>
      <c r="B4" s="39"/>
      <c r="C4" s="39"/>
      <c r="D4" s="39"/>
      <c r="E4" s="55"/>
      <c r="F4" s="78">
        <f>1066.37+1000+1000</f>
        <v>3066.37</v>
      </c>
      <c r="G4" s="55"/>
    </row>
    <row r="5" spans="1:7" ht="15" x14ac:dyDescent="0.25">
      <c r="A5" s="82"/>
      <c r="B5" s="81"/>
      <c r="C5" s="80"/>
      <c r="D5" s="80"/>
      <c r="E5" s="223"/>
      <c r="F5" s="236"/>
      <c r="G5" s="55">
        <f>F4-E5</f>
        <v>3066.37</v>
      </c>
    </row>
    <row r="6" spans="1:7" ht="15" x14ac:dyDescent="0.25">
      <c r="A6" s="82">
        <v>44095</v>
      </c>
      <c r="B6" s="81">
        <v>44095</v>
      </c>
      <c r="C6" s="80" t="s">
        <v>2616</v>
      </c>
      <c r="D6" s="80" t="s">
        <v>2617</v>
      </c>
      <c r="E6" s="228">
        <v>21.15</v>
      </c>
      <c r="F6" s="79"/>
      <c r="G6" s="55">
        <f>G5-E6</f>
        <v>3045.22</v>
      </c>
    </row>
    <row r="7" spans="1:7" ht="15" x14ac:dyDescent="0.25">
      <c r="A7" s="82">
        <v>44092</v>
      </c>
      <c r="B7" s="81">
        <v>44092</v>
      </c>
      <c r="C7" s="80" t="s">
        <v>2616</v>
      </c>
      <c r="D7" s="80" t="s">
        <v>2617</v>
      </c>
      <c r="E7" s="228">
        <v>9.4499999999999993</v>
      </c>
      <c r="F7" s="79"/>
      <c r="G7" s="55">
        <f>G6-E7</f>
        <v>3035.77</v>
      </c>
    </row>
    <row r="8" spans="1:7" ht="15" x14ac:dyDescent="0.25">
      <c r="A8" s="57">
        <v>44096</v>
      </c>
      <c r="B8" s="57">
        <v>44096</v>
      </c>
      <c r="C8" s="80" t="s">
        <v>2616</v>
      </c>
      <c r="D8" s="80" t="s">
        <v>2618</v>
      </c>
      <c r="E8" s="141">
        <v>4.3</v>
      </c>
      <c r="F8" s="79"/>
      <c r="G8" s="55">
        <f t="shared" ref="G8:G70" si="0">G7-E8</f>
        <v>3031.47</v>
      </c>
    </row>
    <row r="9" spans="1:7" ht="15" x14ac:dyDescent="0.25">
      <c r="A9" s="57">
        <v>44097</v>
      </c>
      <c r="B9" s="57">
        <v>44097</v>
      </c>
      <c r="C9" s="57" t="s">
        <v>689</v>
      </c>
      <c r="D9" s="58" t="s">
        <v>2619</v>
      </c>
      <c r="E9" s="141">
        <v>2.65</v>
      </c>
      <c r="F9" s="79"/>
      <c r="G9" s="55">
        <f t="shared" si="0"/>
        <v>3028.8199999999997</v>
      </c>
    </row>
    <row r="10" spans="1:7" ht="15" x14ac:dyDescent="0.25">
      <c r="A10" s="83">
        <v>44097</v>
      </c>
      <c r="B10" s="84">
        <v>44097</v>
      </c>
      <c r="C10" s="85" t="s">
        <v>2620</v>
      </c>
      <c r="D10" s="85" t="s">
        <v>2539</v>
      </c>
      <c r="E10" s="86">
        <v>11.9</v>
      </c>
      <c r="F10" s="79"/>
      <c r="G10" s="55">
        <f t="shared" si="0"/>
        <v>3016.9199999999996</v>
      </c>
    </row>
    <row r="11" spans="1:7" ht="15" x14ac:dyDescent="0.25">
      <c r="A11" s="83">
        <v>44096</v>
      </c>
      <c r="B11" s="84">
        <v>44096</v>
      </c>
      <c r="C11" s="85" t="s">
        <v>2620</v>
      </c>
      <c r="D11" s="85" t="s">
        <v>2621</v>
      </c>
      <c r="E11" s="86">
        <v>5.0999999999999996</v>
      </c>
      <c r="F11" s="79"/>
      <c r="G11" s="55">
        <f t="shared" si="0"/>
        <v>3011.8199999999997</v>
      </c>
    </row>
    <row r="12" spans="1:7" ht="15" x14ac:dyDescent="0.25">
      <c r="A12" s="83">
        <v>44097</v>
      </c>
      <c r="B12" s="84">
        <v>44097</v>
      </c>
      <c r="C12" s="85" t="s">
        <v>87</v>
      </c>
      <c r="D12" s="85" t="s">
        <v>2622</v>
      </c>
      <c r="E12" s="86">
        <v>2.9</v>
      </c>
      <c r="F12" s="79"/>
      <c r="G12" s="55">
        <f t="shared" si="0"/>
        <v>3008.9199999999996</v>
      </c>
    </row>
    <row r="13" spans="1:7" ht="15" x14ac:dyDescent="0.25">
      <c r="A13" s="83">
        <v>44091</v>
      </c>
      <c r="B13" s="84">
        <v>44091</v>
      </c>
      <c r="C13" s="85" t="s">
        <v>107</v>
      </c>
      <c r="D13" s="85" t="s">
        <v>2623</v>
      </c>
      <c r="E13" s="86">
        <v>1.6</v>
      </c>
      <c r="F13" s="79"/>
      <c r="G13" s="55">
        <f t="shared" si="0"/>
        <v>3007.3199999999997</v>
      </c>
    </row>
    <row r="14" spans="1:7" ht="15" x14ac:dyDescent="0.25">
      <c r="A14" s="83">
        <v>44095</v>
      </c>
      <c r="B14" s="84">
        <v>44095</v>
      </c>
      <c r="C14" s="85" t="s">
        <v>58</v>
      </c>
      <c r="D14" s="85" t="s">
        <v>2624</v>
      </c>
      <c r="E14" s="86">
        <v>0.95</v>
      </c>
      <c r="F14" s="79"/>
      <c r="G14" s="55">
        <f t="shared" si="0"/>
        <v>3006.37</v>
      </c>
    </row>
    <row r="15" spans="1:7" ht="15" x14ac:dyDescent="0.25">
      <c r="A15" s="83">
        <v>44096</v>
      </c>
      <c r="B15" s="84">
        <v>44096</v>
      </c>
      <c r="C15" s="85" t="s">
        <v>2616</v>
      </c>
      <c r="D15" s="85" t="s">
        <v>2625</v>
      </c>
      <c r="E15" s="86">
        <v>4.9000000000000004</v>
      </c>
      <c r="F15" s="79"/>
      <c r="G15" s="55">
        <f t="shared" si="0"/>
        <v>3001.47</v>
      </c>
    </row>
    <row r="16" spans="1:7" ht="15" x14ac:dyDescent="0.25">
      <c r="A16" s="83">
        <v>44096</v>
      </c>
      <c r="B16" s="84">
        <v>44096</v>
      </c>
      <c r="C16" s="85" t="s">
        <v>1414</v>
      </c>
      <c r="D16" s="85" t="s">
        <v>2626</v>
      </c>
      <c r="E16" s="86">
        <v>3.95</v>
      </c>
      <c r="F16" s="79"/>
      <c r="G16" s="55">
        <f t="shared" si="0"/>
        <v>2997.52</v>
      </c>
    </row>
    <row r="17" spans="1:7" ht="15" x14ac:dyDescent="0.25">
      <c r="A17" s="83">
        <v>44097</v>
      </c>
      <c r="B17" s="84">
        <v>44097</v>
      </c>
      <c r="C17" s="85" t="s">
        <v>307</v>
      </c>
      <c r="D17" s="85" t="s">
        <v>2627</v>
      </c>
      <c r="E17" s="86">
        <v>1.25</v>
      </c>
      <c r="F17" s="79"/>
      <c r="G17" s="55">
        <f t="shared" si="0"/>
        <v>2996.27</v>
      </c>
    </row>
    <row r="18" spans="1:7" ht="15" x14ac:dyDescent="0.25">
      <c r="A18" s="83">
        <v>44096</v>
      </c>
      <c r="B18" s="84">
        <v>44096</v>
      </c>
      <c r="C18" s="85" t="s">
        <v>58</v>
      </c>
      <c r="D18" s="85" t="s">
        <v>2628</v>
      </c>
      <c r="E18" s="86">
        <v>4.8</v>
      </c>
      <c r="F18" s="79"/>
      <c r="G18" s="55">
        <f t="shared" si="0"/>
        <v>2991.47</v>
      </c>
    </row>
    <row r="19" spans="1:7" ht="15" x14ac:dyDescent="0.25">
      <c r="A19" s="83">
        <v>44097</v>
      </c>
      <c r="B19" s="84">
        <v>44097</v>
      </c>
      <c r="C19" s="85" t="s">
        <v>1414</v>
      </c>
      <c r="D19" s="85" t="s">
        <v>2629</v>
      </c>
      <c r="E19" s="86">
        <v>4.3499999999999996</v>
      </c>
      <c r="F19" s="79"/>
      <c r="G19" s="55">
        <f t="shared" si="0"/>
        <v>2987.12</v>
      </c>
    </row>
    <row r="20" spans="1:7" ht="15" x14ac:dyDescent="0.25">
      <c r="A20" s="83">
        <v>44091</v>
      </c>
      <c r="B20" s="84">
        <v>44091</v>
      </c>
      <c r="C20" s="85" t="s">
        <v>2616</v>
      </c>
      <c r="D20" s="85" t="s">
        <v>1294</v>
      </c>
      <c r="E20" s="86">
        <v>6.9</v>
      </c>
      <c r="F20" s="79"/>
      <c r="G20" s="55">
        <f t="shared" si="0"/>
        <v>2980.22</v>
      </c>
    </row>
    <row r="21" spans="1:7" ht="15" x14ac:dyDescent="0.25">
      <c r="A21" s="83">
        <v>44092</v>
      </c>
      <c r="B21" s="84">
        <v>44092</v>
      </c>
      <c r="C21" s="85" t="s">
        <v>2616</v>
      </c>
      <c r="D21" s="85" t="s">
        <v>18</v>
      </c>
      <c r="E21" s="86">
        <v>6.9</v>
      </c>
      <c r="F21" s="79"/>
      <c r="G21" s="55">
        <f t="shared" si="0"/>
        <v>2973.3199999999997</v>
      </c>
    </row>
    <row r="22" spans="1:7" ht="15" x14ac:dyDescent="0.25">
      <c r="A22" s="83">
        <v>44093</v>
      </c>
      <c r="B22" s="84">
        <v>44093</v>
      </c>
      <c r="C22" s="85" t="s">
        <v>2616</v>
      </c>
      <c r="D22" s="85" t="s">
        <v>2630</v>
      </c>
      <c r="E22" s="86">
        <v>3.45</v>
      </c>
      <c r="F22" s="79"/>
      <c r="G22" s="55">
        <f t="shared" si="0"/>
        <v>2969.87</v>
      </c>
    </row>
    <row r="23" spans="1:7" ht="15" x14ac:dyDescent="0.25">
      <c r="A23" s="83">
        <v>44095</v>
      </c>
      <c r="B23" s="84">
        <v>44095</v>
      </c>
      <c r="C23" s="85" t="s">
        <v>2631</v>
      </c>
      <c r="D23" s="85" t="s">
        <v>2617</v>
      </c>
      <c r="E23" s="86">
        <v>5.65</v>
      </c>
      <c r="F23" s="79"/>
      <c r="G23" s="55">
        <f t="shared" si="0"/>
        <v>2964.22</v>
      </c>
    </row>
    <row r="24" spans="1:7" ht="15" x14ac:dyDescent="0.25">
      <c r="A24" s="83">
        <v>44095</v>
      </c>
      <c r="B24" s="84">
        <v>44095</v>
      </c>
      <c r="C24" s="85" t="s">
        <v>2631</v>
      </c>
      <c r="D24" s="85" t="s">
        <v>2617</v>
      </c>
      <c r="E24" s="86">
        <v>5.65</v>
      </c>
      <c r="F24" s="79"/>
      <c r="G24" s="55">
        <f t="shared" si="0"/>
        <v>2958.5699999999997</v>
      </c>
    </row>
    <row r="25" spans="1:7" ht="15" x14ac:dyDescent="0.25">
      <c r="A25" s="83">
        <v>44096</v>
      </c>
      <c r="B25" s="84">
        <v>44096</v>
      </c>
      <c r="C25" s="85" t="s">
        <v>71</v>
      </c>
      <c r="D25" s="85" t="s">
        <v>2124</v>
      </c>
      <c r="E25" s="86">
        <v>3.15</v>
      </c>
      <c r="F25" s="79"/>
      <c r="G25" s="55">
        <f t="shared" si="0"/>
        <v>2955.4199999999996</v>
      </c>
    </row>
    <row r="26" spans="1:7" ht="15" x14ac:dyDescent="0.25">
      <c r="A26" s="83">
        <v>44097</v>
      </c>
      <c r="B26" s="84">
        <v>44097</v>
      </c>
      <c r="C26" s="85" t="s">
        <v>2616</v>
      </c>
      <c r="D26" s="85" t="s">
        <v>1294</v>
      </c>
      <c r="E26" s="86">
        <v>13.95</v>
      </c>
      <c r="F26" s="79"/>
      <c r="G26" s="55">
        <f t="shared" si="0"/>
        <v>2941.47</v>
      </c>
    </row>
    <row r="27" spans="1:7" ht="15" x14ac:dyDescent="0.25">
      <c r="A27" s="72">
        <v>44098</v>
      </c>
      <c r="B27" s="72">
        <v>44098</v>
      </c>
      <c r="C27" s="77" t="s">
        <v>72</v>
      </c>
      <c r="D27" s="73" t="s">
        <v>2632</v>
      </c>
      <c r="E27" s="230">
        <v>6.5</v>
      </c>
      <c r="F27" s="75"/>
      <c r="G27" s="55">
        <f t="shared" si="0"/>
        <v>2934.97</v>
      </c>
    </row>
    <row r="28" spans="1:7" ht="15" x14ac:dyDescent="0.25">
      <c r="A28" s="72">
        <v>44096</v>
      </c>
      <c r="B28" s="72">
        <v>44096</v>
      </c>
      <c r="C28" s="77" t="s">
        <v>2616</v>
      </c>
      <c r="D28" s="73" t="s">
        <v>2633</v>
      </c>
      <c r="E28" s="230">
        <v>12.15</v>
      </c>
      <c r="F28" s="75"/>
      <c r="G28" s="55">
        <f t="shared" si="0"/>
        <v>2922.8199999999997</v>
      </c>
    </row>
    <row r="29" spans="1:7" ht="15" x14ac:dyDescent="0.25">
      <c r="A29" s="72">
        <v>44095</v>
      </c>
      <c r="B29" s="72">
        <v>44095</v>
      </c>
      <c r="C29" s="77" t="s">
        <v>2616</v>
      </c>
      <c r="D29" s="13" t="s">
        <v>2633</v>
      </c>
      <c r="E29" s="230">
        <v>21.15</v>
      </c>
      <c r="F29" s="75"/>
      <c r="G29" s="55">
        <f t="shared" si="0"/>
        <v>2901.6699999999996</v>
      </c>
    </row>
    <row r="30" spans="1:7" ht="15" x14ac:dyDescent="0.25">
      <c r="A30" s="72">
        <v>44098</v>
      </c>
      <c r="B30" s="74">
        <v>44098</v>
      </c>
      <c r="C30" s="77" t="s">
        <v>80</v>
      </c>
      <c r="D30" s="13" t="s">
        <v>2634</v>
      </c>
      <c r="E30" s="230">
        <v>10.9</v>
      </c>
      <c r="F30" s="75"/>
      <c r="G30" s="55">
        <f t="shared" si="0"/>
        <v>2890.7699999999995</v>
      </c>
    </row>
    <row r="31" spans="1:7" ht="15" x14ac:dyDescent="0.25">
      <c r="A31" s="74">
        <v>44103</v>
      </c>
      <c r="B31" s="74">
        <v>44103</v>
      </c>
      <c r="C31" s="77" t="s">
        <v>87</v>
      </c>
      <c r="D31" s="13" t="s">
        <v>2635</v>
      </c>
      <c r="E31" s="230">
        <v>5.25</v>
      </c>
      <c r="F31" s="75"/>
      <c r="G31" s="55">
        <f t="shared" si="0"/>
        <v>2885.5199999999995</v>
      </c>
    </row>
    <row r="32" spans="1:7" ht="15" x14ac:dyDescent="0.25">
      <c r="A32" s="72">
        <v>44104</v>
      </c>
      <c r="B32" s="74">
        <v>44104</v>
      </c>
      <c r="C32" s="77" t="s">
        <v>1454</v>
      </c>
      <c r="D32" s="13" t="s">
        <v>2636</v>
      </c>
      <c r="E32" s="230">
        <v>3.45</v>
      </c>
      <c r="F32" s="75"/>
      <c r="G32" s="55">
        <f t="shared" si="0"/>
        <v>2882.0699999999997</v>
      </c>
    </row>
    <row r="33" spans="1:7" ht="15" x14ac:dyDescent="0.25">
      <c r="A33" s="72">
        <v>44089</v>
      </c>
      <c r="B33" s="72">
        <v>44089</v>
      </c>
      <c r="C33" s="77" t="s">
        <v>106</v>
      </c>
      <c r="D33" s="13" t="s">
        <v>2637</v>
      </c>
      <c r="E33" s="231">
        <v>1.1499999999999999</v>
      </c>
      <c r="F33" s="87"/>
      <c r="G33" s="55">
        <f t="shared" si="0"/>
        <v>2880.9199999999996</v>
      </c>
    </row>
    <row r="34" spans="1:7" ht="15" x14ac:dyDescent="0.25">
      <c r="A34" s="72">
        <v>44095</v>
      </c>
      <c r="B34" s="72">
        <v>44095</v>
      </c>
      <c r="C34" s="77" t="s">
        <v>2616</v>
      </c>
      <c r="D34" s="13" t="s">
        <v>2638</v>
      </c>
      <c r="E34" s="230">
        <v>4.6500000000000004</v>
      </c>
      <c r="F34" s="75"/>
      <c r="G34" s="55">
        <f t="shared" si="0"/>
        <v>2876.2699999999995</v>
      </c>
    </row>
    <row r="35" spans="1:7" ht="15" x14ac:dyDescent="0.25">
      <c r="A35" s="72">
        <v>44093</v>
      </c>
      <c r="B35" s="72">
        <v>44093</v>
      </c>
      <c r="C35" s="77" t="s">
        <v>107</v>
      </c>
      <c r="D35" s="13" t="s">
        <v>2639</v>
      </c>
      <c r="E35" s="231">
        <v>0.55000000000000004</v>
      </c>
      <c r="F35" s="87"/>
      <c r="G35" s="55">
        <f t="shared" si="0"/>
        <v>2875.7199999999993</v>
      </c>
    </row>
    <row r="36" spans="1:7" ht="15" x14ac:dyDescent="0.25">
      <c r="A36" s="72">
        <v>44091</v>
      </c>
      <c r="B36" s="72">
        <v>44091</v>
      </c>
      <c r="C36" s="77" t="s">
        <v>72</v>
      </c>
      <c r="D36" s="13" t="s">
        <v>2640</v>
      </c>
      <c r="E36" s="230">
        <v>7.05</v>
      </c>
      <c r="F36" s="75"/>
      <c r="G36" s="55">
        <f t="shared" si="0"/>
        <v>2868.6699999999992</v>
      </c>
    </row>
    <row r="37" spans="1:7" ht="15" x14ac:dyDescent="0.25">
      <c r="A37" s="72">
        <v>44096</v>
      </c>
      <c r="B37" s="72">
        <v>44096</v>
      </c>
      <c r="C37" s="77" t="s">
        <v>2641</v>
      </c>
      <c r="D37" s="76" t="s">
        <v>2642</v>
      </c>
      <c r="E37" s="231">
        <v>2.4500000000000002</v>
      </c>
      <c r="F37" s="87"/>
      <c r="G37" s="55">
        <f t="shared" si="0"/>
        <v>2866.2199999999993</v>
      </c>
    </row>
    <row r="38" spans="1:7" ht="15" x14ac:dyDescent="0.25">
      <c r="A38" s="72">
        <v>44096</v>
      </c>
      <c r="B38" s="72">
        <v>44096</v>
      </c>
      <c r="C38" s="77" t="s">
        <v>11</v>
      </c>
      <c r="D38" s="76" t="s">
        <v>2643</v>
      </c>
      <c r="E38" s="231">
        <v>3.25</v>
      </c>
      <c r="F38" s="87"/>
      <c r="G38" s="55">
        <f t="shared" si="0"/>
        <v>2862.9699999999993</v>
      </c>
    </row>
    <row r="39" spans="1:7" ht="15" x14ac:dyDescent="0.25">
      <c r="A39" s="57">
        <v>44095</v>
      </c>
      <c r="B39" s="57">
        <v>44095</v>
      </c>
      <c r="C39" s="58" t="s">
        <v>56</v>
      </c>
      <c r="D39" s="58" t="s">
        <v>2644</v>
      </c>
      <c r="E39" s="133">
        <v>7.7</v>
      </c>
      <c r="F39" s="58"/>
      <c r="G39" s="55">
        <f t="shared" si="0"/>
        <v>2855.2699999999995</v>
      </c>
    </row>
    <row r="40" spans="1:7" ht="15" x14ac:dyDescent="0.25">
      <c r="A40" s="57">
        <v>44098</v>
      </c>
      <c r="B40" s="57">
        <v>44098</v>
      </c>
      <c r="C40" s="58" t="s">
        <v>53</v>
      </c>
      <c r="D40" s="58" t="s">
        <v>2632</v>
      </c>
      <c r="E40" s="133">
        <v>5.2</v>
      </c>
      <c r="F40" s="58"/>
      <c r="G40" s="55">
        <f t="shared" si="0"/>
        <v>2850.0699999999997</v>
      </c>
    </row>
    <row r="41" spans="1:7" ht="15" x14ac:dyDescent="0.25">
      <c r="A41" s="57">
        <v>44097</v>
      </c>
      <c r="B41" s="57">
        <v>44097</v>
      </c>
      <c r="C41" s="58" t="s">
        <v>107</v>
      </c>
      <c r="D41" s="58" t="s">
        <v>2162</v>
      </c>
      <c r="E41" s="133">
        <v>1.4</v>
      </c>
      <c r="F41" s="58"/>
      <c r="G41" s="55">
        <f t="shared" si="0"/>
        <v>2848.6699999999996</v>
      </c>
    </row>
    <row r="42" spans="1:7" ht="15" x14ac:dyDescent="0.25">
      <c r="A42" s="57">
        <v>44097</v>
      </c>
      <c r="B42" s="57">
        <v>44097</v>
      </c>
      <c r="C42" s="58" t="s">
        <v>689</v>
      </c>
      <c r="D42" s="58" t="s">
        <v>2645</v>
      </c>
      <c r="E42" s="133">
        <v>2.85</v>
      </c>
      <c r="F42" s="58"/>
      <c r="G42" s="55">
        <f t="shared" si="0"/>
        <v>2845.8199999999997</v>
      </c>
    </row>
    <row r="43" spans="1:7" ht="15" x14ac:dyDescent="0.25">
      <c r="A43" s="57">
        <v>44104</v>
      </c>
      <c r="B43" s="57">
        <v>44104</v>
      </c>
      <c r="C43" s="58" t="s">
        <v>2616</v>
      </c>
      <c r="D43" s="58" t="s">
        <v>2646</v>
      </c>
      <c r="E43" s="133">
        <v>6.5</v>
      </c>
      <c r="F43" s="58"/>
      <c r="G43" s="55">
        <f t="shared" si="0"/>
        <v>2839.3199999999997</v>
      </c>
    </row>
    <row r="44" spans="1:7" ht="15" x14ac:dyDescent="0.25">
      <c r="A44" s="57">
        <v>44103</v>
      </c>
      <c r="B44" s="57">
        <v>44103</v>
      </c>
      <c r="C44" s="58" t="s">
        <v>2616</v>
      </c>
      <c r="D44" s="58" t="s">
        <v>2647</v>
      </c>
      <c r="E44" s="133">
        <v>6.1</v>
      </c>
      <c r="F44" s="58"/>
      <c r="G44" s="55">
        <f t="shared" ref="G44:G221" si="1">G43-E44</f>
        <v>2833.22</v>
      </c>
    </row>
    <row r="45" spans="1:7" ht="15" x14ac:dyDescent="0.25">
      <c r="A45" s="57">
        <v>44095</v>
      </c>
      <c r="B45" s="57">
        <v>44095</v>
      </c>
      <c r="C45" s="58" t="s">
        <v>169</v>
      </c>
      <c r="D45" s="58" t="s">
        <v>2648</v>
      </c>
      <c r="E45" s="133">
        <v>4.55</v>
      </c>
      <c r="F45" s="58"/>
      <c r="G45" s="55">
        <f t="shared" si="0"/>
        <v>2828.6699999999996</v>
      </c>
    </row>
    <row r="46" spans="1:7" ht="15" x14ac:dyDescent="0.25">
      <c r="A46" s="57">
        <v>44103</v>
      </c>
      <c r="B46" s="57">
        <v>44103</v>
      </c>
      <c r="C46" s="58" t="s">
        <v>107</v>
      </c>
      <c r="D46" s="58" t="s">
        <v>2649</v>
      </c>
      <c r="E46" s="133">
        <v>1.4</v>
      </c>
      <c r="F46" s="58"/>
      <c r="G46" s="55">
        <f t="shared" si="0"/>
        <v>2827.2699999999995</v>
      </c>
    </row>
    <row r="47" spans="1:7" ht="15" x14ac:dyDescent="0.25">
      <c r="A47" s="57">
        <v>44026</v>
      </c>
      <c r="B47" s="57">
        <v>44026</v>
      </c>
      <c r="C47" s="58" t="s">
        <v>2650</v>
      </c>
      <c r="D47" s="58" t="s">
        <v>2651</v>
      </c>
      <c r="E47" s="133">
        <v>25.8</v>
      </c>
      <c r="F47" s="58"/>
      <c r="G47" s="55">
        <f t="shared" si="0"/>
        <v>2801.4699999999993</v>
      </c>
    </row>
    <row r="48" spans="1:7" ht="15" x14ac:dyDescent="0.25">
      <c r="A48" s="57">
        <v>44087</v>
      </c>
      <c r="B48" s="57">
        <v>44087</v>
      </c>
      <c r="C48" s="58" t="s">
        <v>2650</v>
      </c>
      <c r="D48" s="58" t="s">
        <v>2651</v>
      </c>
      <c r="E48" s="133">
        <v>26.45</v>
      </c>
      <c r="F48" s="58"/>
      <c r="G48" s="55">
        <f t="shared" si="0"/>
        <v>2775.0199999999995</v>
      </c>
    </row>
    <row r="49" spans="1:7" ht="15" x14ac:dyDescent="0.25">
      <c r="A49" s="57">
        <v>44086</v>
      </c>
      <c r="B49" s="57">
        <v>44086</v>
      </c>
      <c r="C49" s="58" t="s">
        <v>2650</v>
      </c>
      <c r="D49" s="58" t="s">
        <v>2651</v>
      </c>
      <c r="E49" s="133">
        <v>19.88</v>
      </c>
      <c r="F49" s="58"/>
      <c r="G49" s="55">
        <f t="shared" si="0"/>
        <v>2755.1399999999994</v>
      </c>
    </row>
    <row r="50" spans="1:7" ht="15" x14ac:dyDescent="0.25">
      <c r="A50" s="57">
        <v>44099</v>
      </c>
      <c r="B50" s="57">
        <v>44099</v>
      </c>
      <c r="C50" s="58" t="s">
        <v>1850</v>
      </c>
      <c r="D50" s="58" t="s">
        <v>2652</v>
      </c>
      <c r="E50" s="133">
        <v>1.25</v>
      </c>
      <c r="F50" s="58"/>
      <c r="G50" s="55">
        <f t="shared" si="0"/>
        <v>2753.8899999999994</v>
      </c>
    </row>
    <row r="51" spans="1:7" ht="15" x14ac:dyDescent="0.25">
      <c r="A51" s="57">
        <v>44099</v>
      </c>
      <c r="B51" s="57">
        <v>44099</v>
      </c>
      <c r="C51" s="58" t="s">
        <v>107</v>
      </c>
      <c r="D51" s="58" t="s">
        <v>2653</v>
      </c>
      <c r="E51" s="133">
        <v>1.7</v>
      </c>
      <c r="F51" s="58"/>
      <c r="G51" s="55">
        <f t="shared" si="0"/>
        <v>2752.1899999999996</v>
      </c>
    </row>
    <row r="52" spans="1:7" ht="15" x14ac:dyDescent="0.25">
      <c r="A52" s="57">
        <v>44097</v>
      </c>
      <c r="B52" s="57">
        <v>44097</v>
      </c>
      <c r="C52" s="58" t="s">
        <v>2616</v>
      </c>
      <c r="D52" s="58" t="s">
        <v>2653</v>
      </c>
      <c r="E52" s="133">
        <v>12.15</v>
      </c>
      <c r="F52" s="58"/>
      <c r="G52" s="55">
        <f t="shared" si="0"/>
        <v>2740.0399999999995</v>
      </c>
    </row>
    <row r="53" spans="1:7" ht="15" x14ac:dyDescent="0.25">
      <c r="A53" s="57">
        <v>44102</v>
      </c>
      <c r="B53" s="57">
        <v>44102</v>
      </c>
      <c r="C53" s="58" t="s">
        <v>2616</v>
      </c>
      <c r="D53" s="58" t="s">
        <v>7</v>
      </c>
      <c r="E53" s="133">
        <v>13.15</v>
      </c>
      <c r="F53" s="58"/>
      <c r="G53" s="55">
        <f t="shared" si="1"/>
        <v>2726.8899999999994</v>
      </c>
    </row>
    <row r="54" spans="1:7" ht="15" x14ac:dyDescent="0.25">
      <c r="A54" s="57">
        <v>44099</v>
      </c>
      <c r="B54" s="57">
        <v>44099</v>
      </c>
      <c r="C54" s="58" t="s">
        <v>2616</v>
      </c>
      <c r="D54" s="58" t="s">
        <v>2654</v>
      </c>
      <c r="E54" s="133">
        <v>1.3</v>
      </c>
      <c r="F54" s="58"/>
      <c r="G54" s="55">
        <f t="shared" si="0"/>
        <v>2725.5899999999992</v>
      </c>
    </row>
    <row r="55" spans="1:7" ht="15" x14ac:dyDescent="0.25">
      <c r="A55" s="57">
        <v>44099</v>
      </c>
      <c r="B55" s="57">
        <v>44099</v>
      </c>
      <c r="C55" s="58" t="s">
        <v>2616</v>
      </c>
      <c r="D55" s="58" t="s">
        <v>18</v>
      </c>
      <c r="E55" s="133">
        <v>3.4</v>
      </c>
      <c r="F55" s="58"/>
      <c r="G55" s="55">
        <f t="shared" si="0"/>
        <v>2722.1899999999991</v>
      </c>
    </row>
    <row r="56" spans="1:7" ht="15" x14ac:dyDescent="0.25">
      <c r="A56" s="57">
        <v>44100</v>
      </c>
      <c r="B56" s="57">
        <v>44100</v>
      </c>
      <c r="C56" s="58" t="s">
        <v>307</v>
      </c>
      <c r="D56" s="58" t="s">
        <v>2655</v>
      </c>
      <c r="E56" s="133">
        <v>1.25</v>
      </c>
      <c r="F56" s="58"/>
      <c r="G56" s="55">
        <f t="shared" si="0"/>
        <v>2720.9399999999991</v>
      </c>
    </row>
    <row r="57" spans="1:7" ht="15" x14ac:dyDescent="0.25">
      <c r="A57" s="57">
        <v>44100</v>
      </c>
      <c r="B57" s="57">
        <v>44100</v>
      </c>
      <c r="C57" s="58" t="s">
        <v>2656</v>
      </c>
      <c r="D57" s="58" t="s">
        <v>2657</v>
      </c>
      <c r="E57" s="133">
        <v>6.15</v>
      </c>
      <c r="F57" s="58"/>
      <c r="G57" s="55">
        <f t="shared" si="0"/>
        <v>2714.7899999999991</v>
      </c>
    </row>
    <row r="58" spans="1:7" ht="15" x14ac:dyDescent="0.25">
      <c r="A58" s="57">
        <v>44100</v>
      </c>
      <c r="B58" s="57">
        <v>44100</v>
      </c>
      <c r="C58" s="58" t="s">
        <v>49</v>
      </c>
      <c r="D58" s="235" t="s">
        <v>2658</v>
      </c>
      <c r="E58" s="133">
        <v>4.5</v>
      </c>
      <c r="F58" s="58"/>
      <c r="G58" s="55">
        <f t="shared" si="0"/>
        <v>2710.2899999999991</v>
      </c>
    </row>
    <row r="59" spans="1:7" ht="15" x14ac:dyDescent="0.25">
      <c r="A59" s="57">
        <v>44100</v>
      </c>
      <c r="B59" s="57">
        <v>44100</v>
      </c>
      <c r="C59" s="58" t="s">
        <v>307</v>
      </c>
      <c r="D59" s="58" t="s">
        <v>2162</v>
      </c>
      <c r="E59" s="133">
        <v>1.65</v>
      </c>
      <c r="F59" s="58"/>
      <c r="G59" s="55">
        <f t="shared" si="0"/>
        <v>2708.639999999999</v>
      </c>
    </row>
    <row r="60" spans="1:7" ht="15" x14ac:dyDescent="0.25">
      <c r="A60" s="57">
        <v>44101</v>
      </c>
      <c r="B60" s="57">
        <v>44101</v>
      </c>
      <c r="C60" s="58" t="s">
        <v>2656</v>
      </c>
      <c r="D60" s="58" t="s">
        <v>2659</v>
      </c>
      <c r="E60" s="133">
        <v>3.1</v>
      </c>
      <c r="F60" s="58"/>
      <c r="G60" s="55">
        <f t="shared" si="0"/>
        <v>2705.5399999999991</v>
      </c>
    </row>
    <row r="61" spans="1:7" ht="15" x14ac:dyDescent="0.25">
      <c r="A61" s="57">
        <v>44102</v>
      </c>
      <c r="B61" s="57">
        <v>44102</v>
      </c>
      <c r="C61" s="58" t="s">
        <v>2650</v>
      </c>
      <c r="D61" s="58" t="s">
        <v>2651</v>
      </c>
      <c r="E61" s="133">
        <v>28.88</v>
      </c>
      <c r="F61" s="58"/>
      <c r="G61" s="55">
        <f t="shared" si="0"/>
        <v>2676.6599999999989</v>
      </c>
    </row>
    <row r="62" spans="1:7" ht="15" x14ac:dyDescent="0.25">
      <c r="A62" s="57">
        <v>44095</v>
      </c>
      <c r="B62" s="57">
        <v>44095</v>
      </c>
      <c r="C62" s="58" t="s">
        <v>2650</v>
      </c>
      <c r="D62" s="58" t="s">
        <v>2651</v>
      </c>
      <c r="E62" s="133">
        <v>19.329999999999998</v>
      </c>
      <c r="F62" s="58"/>
      <c r="G62" s="55">
        <f t="shared" si="1"/>
        <v>2657.329999999999</v>
      </c>
    </row>
    <row r="63" spans="1:7" ht="15" x14ac:dyDescent="0.25">
      <c r="A63" s="57">
        <v>44095</v>
      </c>
      <c r="B63" s="57">
        <v>44095</v>
      </c>
      <c r="C63" s="58" t="s">
        <v>2650</v>
      </c>
      <c r="D63" s="58" t="s">
        <v>2651</v>
      </c>
      <c r="E63" s="133">
        <v>29.5</v>
      </c>
      <c r="F63" s="58"/>
      <c r="G63" s="55">
        <f t="shared" si="0"/>
        <v>2627.829999999999</v>
      </c>
    </row>
    <row r="64" spans="1:7" ht="15" x14ac:dyDescent="0.25">
      <c r="A64" s="57">
        <v>44099</v>
      </c>
      <c r="B64" s="57">
        <v>44099</v>
      </c>
      <c r="C64" s="58" t="s">
        <v>2616</v>
      </c>
      <c r="D64" s="58" t="s">
        <v>1294</v>
      </c>
      <c r="E64" s="133">
        <v>6.55</v>
      </c>
      <c r="F64" s="58"/>
      <c r="G64" s="55">
        <f t="shared" si="0"/>
        <v>2621.2799999999988</v>
      </c>
    </row>
    <row r="65" spans="1:7" ht="15" x14ac:dyDescent="0.25">
      <c r="A65" s="57">
        <v>44102</v>
      </c>
      <c r="B65" s="57">
        <v>44102</v>
      </c>
      <c r="C65" s="58" t="s">
        <v>72</v>
      </c>
      <c r="D65" s="58" t="s">
        <v>2660</v>
      </c>
      <c r="E65" s="133">
        <v>8.1999999999999993</v>
      </c>
      <c r="F65" s="58"/>
      <c r="G65" s="55">
        <f t="shared" si="0"/>
        <v>2613.079999999999</v>
      </c>
    </row>
    <row r="66" spans="1:7" ht="15" x14ac:dyDescent="0.25">
      <c r="A66" s="57">
        <v>44103</v>
      </c>
      <c r="B66" s="57">
        <v>44103</v>
      </c>
      <c r="C66" s="58" t="s">
        <v>2656</v>
      </c>
      <c r="D66" s="58" t="s">
        <v>1360</v>
      </c>
      <c r="E66" s="133">
        <v>1.7</v>
      </c>
      <c r="F66" s="58"/>
      <c r="G66" s="55">
        <f t="shared" si="0"/>
        <v>2611.3799999999992</v>
      </c>
    </row>
    <row r="67" spans="1:7" ht="15" x14ac:dyDescent="0.25">
      <c r="A67" s="57">
        <v>44078</v>
      </c>
      <c r="B67" s="57">
        <v>44078</v>
      </c>
      <c r="C67" s="58" t="s">
        <v>2616</v>
      </c>
      <c r="D67" s="58" t="s">
        <v>2661</v>
      </c>
      <c r="E67" s="133">
        <v>8.85</v>
      </c>
      <c r="F67" s="58"/>
      <c r="G67" s="55">
        <f t="shared" si="0"/>
        <v>2602.5299999999993</v>
      </c>
    </row>
    <row r="68" spans="1:7" ht="15" x14ac:dyDescent="0.25">
      <c r="A68" s="57">
        <v>44102</v>
      </c>
      <c r="B68" s="57">
        <v>44102</v>
      </c>
      <c r="C68" s="58" t="s">
        <v>2616</v>
      </c>
      <c r="D68" s="58" t="s">
        <v>7</v>
      </c>
      <c r="E68" s="133">
        <v>7.6</v>
      </c>
      <c r="F68" s="58"/>
      <c r="G68" s="55">
        <f t="shared" si="0"/>
        <v>2594.9299999999994</v>
      </c>
    </row>
    <row r="69" spans="1:7" ht="15" x14ac:dyDescent="0.25">
      <c r="A69" s="57">
        <v>44102</v>
      </c>
      <c r="B69" s="57">
        <v>44102</v>
      </c>
      <c r="C69" s="58" t="s">
        <v>1483</v>
      </c>
      <c r="D69" s="58" t="s">
        <v>2536</v>
      </c>
      <c r="E69" s="133">
        <v>1.75</v>
      </c>
      <c r="F69" s="58"/>
      <c r="G69" s="55">
        <f t="shared" si="0"/>
        <v>2593.1799999999994</v>
      </c>
    </row>
    <row r="70" spans="1:7" ht="15" x14ac:dyDescent="0.25">
      <c r="A70" s="57">
        <v>44098</v>
      </c>
      <c r="B70" s="57">
        <v>44098</v>
      </c>
      <c r="C70" s="58" t="s">
        <v>2662</v>
      </c>
      <c r="D70" s="58" t="s">
        <v>2663</v>
      </c>
      <c r="E70" s="133">
        <v>6</v>
      </c>
      <c r="F70" s="58"/>
      <c r="G70" s="55">
        <f t="shared" si="0"/>
        <v>2587.1799999999994</v>
      </c>
    </row>
    <row r="71" spans="1:7" ht="15" x14ac:dyDescent="0.25">
      <c r="A71" s="57">
        <v>44090</v>
      </c>
      <c r="B71" s="57">
        <v>44090</v>
      </c>
      <c r="C71" s="58" t="s">
        <v>2664</v>
      </c>
      <c r="D71" s="58" t="s">
        <v>2665</v>
      </c>
      <c r="E71" s="133">
        <v>1.6</v>
      </c>
      <c r="F71" s="58"/>
      <c r="G71" s="55">
        <f t="shared" si="1"/>
        <v>2585.5799999999995</v>
      </c>
    </row>
    <row r="72" spans="1:7" ht="15" x14ac:dyDescent="0.25">
      <c r="A72" s="57">
        <v>44096</v>
      </c>
      <c r="B72" s="57">
        <v>44096</v>
      </c>
      <c r="C72" s="58" t="s">
        <v>107</v>
      </c>
      <c r="D72" s="58" t="s">
        <v>2666</v>
      </c>
      <c r="E72" s="133">
        <v>3.2</v>
      </c>
      <c r="F72" s="58"/>
      <c r="G72" s="55">
        <f t="shared" si="1"/>
        <v>2582.3799999999997</v>
      </c>
    </row>
    <row r="73" spans="1:7" ht="15" x14ac:dyDescent="0.25">
      <c r="A73" s="57">
        <v>44098</v>
      </c>
      <c r="B73" s="57">
        <v>44098</v>
      </c>
      <c r="C73" s="58" t="s">
        <v>107</v>
      </c>
      <c r="D73" s="58" t="s">
        <v>2666</v>
      </c>
      <c r="E73" s="133">
        <v>2.35</v>
      </c>
      <c r="F73" s="58"/>
      <c r="G73" s="55">
        <f t="shared" si="1"/>
        <v>2580.0299999999997</v>
      </c>
    </row>
    <row r="74" spans="1:7" ht="15" x14ac:dyDescent="0.25">
      <c r="A74" s="57">
        <v>44091</v>
      </c>
      <c r="B74" s="57">
        <v>44091</v>
      </c>
      <c r="C74" s="58" t="s">
        <v>107</v>
      </c>
      <c r="D74" s="58" t="s">
        <v>2666</v>
      </c>
      <c r="E74" s="133">
        <v>0.4</v>
      </c>
      <c r="F74" s="58"/>
      <c r="G74" s="55">
        <f t="shared" si="1"/>
        <v>2579.6299999999997</v>
      </c>
    </row>
    <row r="75" spans="1:7" ht="15" x14ac:dyDescent="0.25">
      <c r="A75" s="57">
        <v>44062</v>
      </c>
      <c r="B75" s="57">
        <v>44062</v>
      </c>
      <c r="C75" s="58" t="s">
        <v>107</v>
      </c>
      <c r="D75" s="58" t="s">
        <v>2667</v>
      </c>
      <c r="E75" s="133">
        <v>1.3</v>
      </c>
      <c r="F75" s="58"/>
      <c r="G75" s="55">
        <f t="shared" si="1"/>
        <v>2578.3299999999995</v>
      </c>
    </row>
    <row r="76" spans="1:7" ht="15" x14ac:dyDescent="0.25">
      <c r="A76" s="57">
        <v>44102</v>
      </c>
      <c r="B76" s="57">
        <v>44102</v>
      </c>
      <c r="C76" s="58" t="s">
        <v>2668</v>
      </c>
      <c r="D76" s="58" t="s">
        <v>2669</v>
      </c>
      <c r="E76" s="133">
        <v>4.2</v>
      </c>
      <c r="F76" s="58"/>
      <c r="G76" s="55">
        <f t="shared" si="1"/>
        <v>2574.1299999999997</v>
      </c>
    </row>
    <row r="77" spans="1:7" ht="15" x14ac:dyDescent="0.25">
      <c r="A77" s="57">
        <v>44099</v>
      </c>
      <c r="B77" s="57">
        <v>44099</v>
      </c>
      <c r="C77" s="58" t="s">
        <v>2670</v>
      </c>
      <c r="D77" s="58" t="s">
        <v>136</v>
      </c>
      <c r="E77" s="133">
        <v>12.1</v>
      </c>
      <c r="F77" s="58"/>
      <c r="G77" s="55">
        <f t="shared" si="1"/>
        <v>2562.0299999999997</v>
      </c>
    </row>
    <row r="78" spans="1:7" ht="15" x14ac:dyDescent="0.25">
      <c r="A78" s="57">
        <v>44085</v>
      </c>
      <c r="B78" s="57">
        <v>44085</v>
      </c>
      <c r="C78" s="58" t="s">
        <v>2671</v>
      </c>
      <c r="D78" s="58" t="s">
        <v>799</v>
      </c>
      <c r="E78" s="133">
        <v>6.55</v>
      </c>
      <c r="F78" s="58"/>
      <c r="G78" s="55">
        <f t="shared" si="1"/>
        <v>2555.4799999999996</v>
      </c>
    </row>
    <row r="79" spans="1:7" ht="15" x14ac:dyDescent="0.25">
      <c r="A79" s="57">
        <v>44103</v>
      </c>
      <c r="B79" s="57">
        <v>44103</v>
      </c>
      <c r="C79" s="58" t="s">
        <v>415</v>
      </c>
      <c r="D79" s="58" t="s">
        <v>2672</v>
      </c>
      <c r="E79" s="133">
        <v>2.5</v>
      </c>
      <c r="F79" s="58"/>
      <c r="G79" s="55">
        <f t="shared" si="1"/>
        <v>2552.9799999999996</v>
      </c>
    </row>
    <row r="80" spans="1:7" ht="15" x14ac:dyDescent="0.25">
      <c r="A80" s="57">
        <v>44104</v>
      </c>
      <c r="B80" s="57">
        <v>44104</v>
      </c>
      <c r="C80" s="58" t="s">
        <v>57</v>
      </c>
      <c r="D80" s="58" t="s">
        <v>2372</v>
      </c>
      <c r="E80" s="133">
        <v>2.25</v>
      </c>
      <c r="F80" s="58"/>
      <c r="G80" s="55">
        <f t="shared" si="1"/>
        <v>2550.7299999999996</v>
      </c>
    </row>
    <row r="81" spans="1:7" ht="15" x14ac:dyDescent="0.25">
      <c r="A81" s="57">
        <v>44098</v>
      </c>
      <c r="B81" s="57">
        <v>44098</v>
      </c>
      <c r="C81" s="58" t="s">
        <v>2616</v>
      </c>
      <c r="D81" s="58" t="s">
        <v>2673</v>
      </c>
      <c r="E81" s="133">
        <v>4.8499999999999996</v>
      </c>
      <c r="F81" s="58"/>
      <c r="G81" s="55">
        <f t="shared" si="1"/>
        <v>2545.8799999999997</v>
      </c>
    </row>
    <row r="82" spans="1:7" ht="15" x14ac:dyDescent="0.25">
      <c r="A82" s="57">
        <v>44102</v>
      </c>
      <c r="B82" s="57">
        <v>44102</v>
      </c>
      <c r="C82" s="58" t="s">
        <v>1220</v>
      </c>
      <c r="D82" s="58" t="s">
        <v>2674</v>
      </c>
      <c r="E82" s="133">
        <v>5.45</v>
      </c>
      <c r="F82" s="58"/>
      <c r="G82" s="55">
        <f t="shared" si="1"/>
        <v>2540.4299999999998</v>
      </c>
    </row>
    <row r="83" spans="1:7" ht="15" x14ac:dyDescent="0.25">
      <c r="A83" s="57">
        <v>44103</v>
      </c>
      <c r="B83" s="57">
        <v>44103</v>
      </c>
      <c r="C83" s="58" t="s">
        <v>2635</v>
      </c>
      <c r="D83" s="58" t="s">
        <v>2672</v>
      </c>
      <c r="E83" s="133">
        <v>5.3</v>
      </c>
      <c r="F83" s="58"/>
      <c r="G83" s="55">
        <f t="shared" si="1"/>
        <v>2535.1299999999997</v>
      </c>
    </row>
    <row r="84" spans="1:7" ht="15" x14ac:dyDescent="0.25">
      <c r="A84" s="57">
        <v>44103</v>
      </c>
      <c r="B84" s="57">
        <v>44103</v>
      </c>
      <c r="C84" s="58" t="s">
        <v>2656</v>
      </c>
      <c r="D84" s="58" t="s">
        <v>44</v>
      </c>
      <c r="E84" s="133">
        <v>2.2000000000000002</v>
      </c>
      <c r="F84" s="58"/>
      <c r="G84" s="55">
        <f t="shared" si="1"/>
        <v>2532.9299999999998</v>
      </c>
    </row>
    <row r="85" spans="1:7" ht="15" x14ac:dyDescent="0.25">
      <c r="A85" s="57">
        <v>44103</v>
      </c>
      <c r="B85" s="57">
        <v>44103</v>
      </c>
      <c r="C85" s="58" t="s">
        <v>2656</v>
      </c>
      <c r="D85" s="58" t="s">
        <v>2675</v>
      </c>
      <c r="E85" s="133">
        <v>2.6</v>
      </c>
      <c r="F85" s="58"/>
      <c r="G85" s="55">
        <f t="shared" si="1"/>
        <v>2530.33</v>
      </c>
    </row>
    <row r="86" spans="1:7" ht="15" x14ac:dyDescent="0.25">
      <c r="A86" s="57">
        <v>44104</v>
      </c>
      <c r="B86" s="57">
        <v>44104</v>
      </c>
      <c r="C86" s="58" t="s">
        <v>1603</v>
      </c>
      <c r="D86" s="58" t="s">
        <v>2622</v>
      </c>
      <c r="E86" s="133">
        <v>9.9</v>
      </c>
      <c r="F86" s="58"/>
      <c r="G86" s="55">
        <f t="shared" si="1"/>
        <v>2520.4299999999998</v>
      </c>
    </row>
    <row r="87" spans="1:7" ht="15" x14ac:dyDescent="0.25">
      <c r="A87" s="57">
        <v>44104</v>
      </c>
      <c r="B87" s="57">
        <v>44104</v>
      </c>
      <c r="C87" s="58" t="s">
        <v>107</v>
      </c>
      <c r="D87" s="58" t="s">
        <v>2676</v>
      </c>
      <c r="E87" s="133">
        <v>0.7</v>
      </c>
      <c r="F87" s="58"/>
      <c r="G87" s="55">
        <f t="shared" si="1"/>
        <v>2519.73</v>
      </c>
    </row>
    <row r="88" spans="1:7" ht="15" x14ac:dyDescent="0.25">
      <c r="A88" s="57">
        <v>44103</v>
      </c>
      <c r="B88" s="57">
        <v>44103</v>
      </c>
      <c r="C88" s="58" t="s">
        <v>2671</v>
      </c>
      <c r="D88" s="58" t="s">
        <v>803</v>
      </c>
      <c r="E88" s="133">
        <v>4.1500000000000004</v>
      </c>
      <c r="F88" s="58"/>
      <c r="G88" s="55">
        <f t="shared" si="1"/>
        <v>2515.58</v>
      </c>
    </row>
    <row r="89" spans="1:7" ht="15" x14ac:dyDescent="0.25">
      <c r="A89" s="57">
        <v>43831</v>
      </c>
      <c r="B89" s="57">
        <v>43831</v>
      </c>
      <c r="C89" s="58" t="s">
        <v>689</v>
      </c>
      <c r="D89" s="58" t="s">
        <v>2677</v>
      </c>
      <c r="E89" s="133">
        <v>4.95</v>
      </c>
      <c r="F89" s="58"/>
      <c r="G89" s="55">
        <f t="shared" si="1"/>
        <v>2510.63</v>
      </c>
    </row>
    <row r="90" spans="1:7" ht="15" x14ac:dyDescent="0.25">
      <c r="A90" s="57">
        <v>44104</v>
      </c>
      <c r="B90" s="57">
        <v>44104</v>
      </c>
      <c r="C90" s="58" t="s">
        <v>2671</v>
      </c>
      <c r="D90" s="58" t="s">
        <v>2678</v>
      </c>
      <c r="E90" s="133">
        <v>1.6</v>
      </c>
      <c r="F90" s="58"/>
      <c r="G90" s="55">
        <f t="shared" si="1"/>
        <v>2509.0300000000002</v>
      </c>
    </row>
    <row r="91" spans="1:7" ht="15" x14ac:dyDescent="0.25">
      <c r="A91" s="57">
        <v>44105</v>
      </c>
      <c r="B91" s="57">
        <v>44105</v>
      </c>
      <c r="C91" s="58" t="s">
        <v>2656</v>
      </c>
      <c r="D91" s="58" t="s">
        <v>2679</v>
      </c>
      <c r="E91" s="133">
        <v>2.2000000000000002</v>
      </c>
      <c r="F91" s="58"/>
      <c r="G91" s="55">
        <f t="shared" si="1"/>
        <v>2506.8300000000004</v>
      </c>
    </row>
    <row r="92" spans="1:7" ht="15" x14ac:dyDescent="0.25">
      <c r="A92" s="57">
        <v>44104</v>
      </c>
      <c r="B92" s="57">
        <v>44104</v>
      </c>
      <c r="C92" s="58" t="s">
        <v>2620</v>
      </c>
      <c r="D92" s="58" t="s">
        <v>2680</v>
      </c>
      <c r="E92" s="133">
        <v>1.6</v>
      </c>
      <c r="F92" s="58"/>
      <c r="G92" s="55">
        <f t="shared" si="1"/>
        <v>2505.2300000000005</v>
      </c>
    </row>
    <row r="93" spans="1:7" ht="15" x14ac:dyDescent="0.25">
      <c r="A93" s="57">
        <v>44105</v>
      </c>
      <c r="B93" s="57">
        <v>44105</v>
      </c>
      <c r="C93" s="58" t="s">
        <v>2616</v>
      </c>
      <c r="D93" s="58" t="s">
        <v>1294</v>
      </c>
      <c r="E93" s="133">
        <v>8.35</v>
      </c>
      <c r="F93" s="58"/>
      <c r="G93" s="55">
        <f t="shared" si="1"/>
        <v>2496.8800000000006</v>
      </c>
    </row>
    <row r="94" spans="1:7" ht="15" x14ac:dyDescent="0.25">
      <c r="A94" s="57">
        <v>44105</v>
      </c>
      <c r="B94" s="57">
        <v>44105</v>
      </c>
      <c r="C94" s="58" t="s">
        <v>1483</v>
      </c>
      <c r="D94" s="58" t="s">
        <v>2681</v>
      </c>
      <c r="E94" s="133">
        <v>2.95</v>
      </c>
      <c r="F94" s="58"/>
      <c r="G94" s="55">
        <f t="shared" si="1"/>
        <v>2493.9300000000007</v>
      </c>
    </row>
    <row r="95" spans="1:7" ht="15" x14ac:dyDescent="0.25">
      <c r="A95" s="57">
        <v>44105</v>
      </c>
      <c r="B95" s="57">
        <v>44105</v>
      </c>
      <c r="C95" s="58" t="s">
        <v>689</v>
      </c>
      <c r="D95" s="58" t="s">
        <v>2681</v>
      </c>
      <c r="E95" s="133">
        <v>2.2999999999999998</v>
      </c>
      <c r="F95" s="58"/>
      <c r="G95" s="55">
        <f t="shared" si="1"/>
        <v>2491.6300000000006</v>
      </c>
    </row>
    <row r="96" spans="1:7" ht="15" x14ac:dyDescent="0.25">
      <c r="A96" s="57">
        <v>44105</v>
      </c>
      <c r="B96" s="57">
        <v>44105</v>
      </c>
      <c r="C96" s="58" t="s">
        <v>2682</v>
      </c>
      <c r="D96" s="58" t="s">
        <v>2683</v>
      </c>
      <c r="E96" s="133">
        <v>21.1</v>
      </c>
      <c r="F96" s="58"/>
      <c r="G96" s="55">
        <f t="shared" si="1"/>
        <v>2470.5300000000007</v>
      </c>
    </row>
    <row r="97" spans="1:7" ht="15" x14ac:dyDescent="0.25">
      <c r="A97" s="57">
        <v>44105</v>
      </c>
      <c r="B97" s="57">
        <v>44105</v>
      </c>
      <c r="C97" s="58" t="s">
        <v>19</v>
      </c>
      <c r="D97" s="58" t="s">
        <v>2684</v>
      </c>
      <c r="E97" s="133">
        <v>1</v>
      </c>
      <c r="F97" s="58"/>
      <c r="G97" s="55">
        <f t="shared" si="1"/>
        <v>2469.5300000000007</v>
      </c>
    </row>
    <row r="98" spans="1:7" ht="15" x14ac:dyDescent="0.25">
      <c r="A98" s="57">
        <v>44078</v>
      </c>
      <c r="B98" s="57">
        <v>44078</v>
      </c>
      <c r="C98" s="58" t="s">
        <v>2616</v>
      </c>
      <c r="D98" s="58" t="s">
        <v>2685</v>
      </c>
      <c r="E98" s="133">
        <v>3.1</v>
      </c>
      <c r="F98" s="58"/>
      <c r="G98" s="55">
        <f t="shared" si="1"/>
        <v>2466.4300000000007</v>
      </c>
    </row>
    <row r="99" spans="1:7" ht="15" x14ac:dyDescent="0.25">
      <c r="A99" s="57">
        <v>44098</v>
      </c>
      <c r="B99" s="57">
        <v>44098</v>
      </c>
      <c r="C99" s="58" t="s">
        <v>87</v>
      </c>
      <c r="D99" s="58" t="s">
        <v>2686</v>
      </c>
      <c r="E99" s="133">
        <v>3.75</v>
      </c>
      <c r="F99" s="58"/>
      <c r="G99" s="55">
        <f t="shared" si="1"/>
        <v>2462.6800000000007</v>
      </c>
    </row>
    <row r="100" spans="1:7" ht="15" x14ac:dyDescent="0.25">
      <c r="A100" s="57">
        <v>44106</v>
      </c>
      <c r="B100" s="57">
        <v>44106</v>
      </c>
      <c r="C100" s="58" t="s">
        <v>2620</v>
      </c>
      <c r="D100" s="58" t="s">
        <v>2687</v>
      </c>
      <c r="E100" s="133">
        <v>3.2</v>
      </c>
      <c r="F100" s="58"/>
      <c r="G100" s="55">
        <f t="shared" si="1"/>
        <v>2459.4800000000009</v>
      </c>
    </row>
    <row r="101" spans="1:7" ht="15" x14ac:dyDescent="0.25">
      <c r="A101" s="57">
        <v>44103</v>
      </c>
      <c r="B101" s="57">
        <v>44103</v>
      </c>
      <c r="C101" s="58" t="s">
        <v>689</v>
      </c>
      <c r="D101" s="58" t="s">
        <v>2688</v>
      </c>
      <c r="E101" s="133">
        <v>5.35</v>
      </c>
      <c r="F101" s="58"/>
      <c r="G101" s="55">
        <f t="shared" si="1"/>
        <v>2454.130000000001</v>
      </c>
    </row>
    <row r="102" spans="1:7" ht="15" x14ac:dyDescent="0.25">
      <c r="A102" s="57">
        <v>44105</v>
      </c>
      <c r="B102" s="57">
        <v>44105</v>
      </c>
      <c r="C102" s="58" t="s">
        <v>2616</v>
      </c>
      <c r="D102" s="58" t="s">
        <v>2689</v>
      </c>
      <c r="E102" s="133">
        <v>5.4</v>
      </c>
      <c r="F102" s="58"/>
      <c r="G102" s="55">
        <f t="shared" si="1"/>
        <v>2448.7300000000009</v>
      </c>
    </row>
    <row r="103" spans="1:7" ht="15" x14ac:dyDescent="0.25">
      <c r="A103" s="57">
        <v>44105</v>
      </c>
      <c r="B103" s="57">
        <v>44105</v>
      </c>
      <c r="C103" s="58" t="s">
        <v>2616</v>
      </c>
      <c r="D103" s="58" t="s">
        <v>756</v>
      </c>
      <c r="E103" s="133">
        <v>7.3</v>
      </c>
      <c r="F103" s="58"/>
      <c r="G103" s="55">
        <f t="shared" si="1"/>
        <v>2441.4300000000007</v>
      </c>
    </row>
    <row r="104" spans="1:7" ht="15" x14ac:dyDescent="0.25">
      <c r="A104" s="57">
        <v>44103</v>
      </c>
      <c r="B104" s="57">
        <v>44103</v>
      </c>
      <c r="C104" s="58" t="s">
        <v>87</v>
      </c>
      <c r="D104" s="58" t="s">
        <v>2690</v>
      </c>
      <c r="E104" s="133">
        <v>1.6</v>
      </c>
      <c r="F104" s="58"/>
      <c r="G104" s="55">
        <f t="shared" si="1"/>
        <v>2439.8300000000008</v>
      </c>
    </row>
    <row r="105" spans="1:7" ht="15" x14ac:dyDescent="0.25">
      <c r="A105" s="57">
        <v>44102</v>
      </c>
      <c r="B105" s="57">
        <v>44102</v>
      </c>
      <c r="C105" s="58" t="s">
        <v>2691</v>
      </c>
      <c r="D105" s="58" t="s">
        <v>2692</v>
      </c>
      <c r="E105" s="133">
        <v>2.6</v>
      </c>
      <c r="F105" s="58"/>
      <c r="G105" s="55">
        <f t="shared" si="1"/>
        <v>2437.2300000000009</v>
      </c>
    </row>
    <row r="106" spans="1:7" ht="15" x14ac:dyDescent="0.25">
      <c r="A106" s="57">
        <v>44102</v>
      </c>
      <c r="B106" s="57">
        <v>44102</v>
      </c>
      <c r="C106" s="58" t="s">
        <v>2693</v>
      </c>
      <c r="D106" s="58" t="s">
        <v>2692</v>
      </c>
      <c r="E106" s="133">
        <v>3.05</v>
      </c>
      <c r="F106" s="58"/>
      <c r="G106" s="55">
        <f t="shared" si="1"/>
        <v>2434.1800000000007</v>
      </c>
    </row>
    <row r="107" spans="1:7" ht="15" x14ac:dyDescent="0.25">
      <c r="A107" s="57">
        <v>44096</v>
      </c>
      <c r="B107" s="57">
        <v>44096</v>
      </c>
      <c r="C107" s="58" t="s">
        <v>695</v>
      </c>
      <c r="D107" s="58" t="s">
        <v>2694</v>
      </c>
      <c r="E107" s="133">
        <v>3.55</v>
      </c>
      <c r="F107" s="58"/>
      <c r="G107" s="55">
        <f t="shared" si="1"/>
        <v>2430.6300000000006</v>
      </c>
    </row>
    <row r="108" spans="1:7" ht="15" x14ac:dyDescent="0.25">
      <c r="A108" s="57">
        <v>44092</v>
      </c>
      <c r="B108" s="57">
        <v>44093</v>
      </c>
      <c r="C108" s="58" t="s">
        <v>2616</v>
      </c>
      <c r="D108" s="58" t="s">
        <v>2617</v>
      </c>
      <c r="E108" s="133">
        <v>6.4</v>
      </c>
      <c r="F108" s="58"/>
      <c r="G108" s="55">
        <f t="shared" si="1"/>
        <v>2424.2300000000005</v>
      </c>
    </row>
    <row r="109" spans="1:7" ht="15" x14ac:dyDescent="0.25">
      <c r="A109" s="57">
        <v>44103</v>
      </c>
      <c r="B109" s="57">
        <v>44103</v>
      </c>
      <c r="C109" s="58" t="s">
        <v>122</v>
      </c>
      <c r="D109" s="58" t="s">
        <v>2345</v>
      </c>
      <c r="E109" s="133">
        <v>3.8</v>
      </c>
      <c r="F109" s="58"/>
      <c r="G109" s="55">
        <f t="shared" si="1"/>
        <v>2420.4300000000003</v>
      </c>
    </row>
    <row r="110" spans="1:7" ht="15" x14ac:dyDescent="0.25">
      <c r="A110" s="57">
        <v>44106</v>
      </c>
      <c r="B110" s="57">
        <v>44106</v>
      </c>
      <c r="C110" s="58" t="s">
        <v>58</v>
      </c>
      <c r="D110" s="58" t="s">
        <v>2695</v>
      </c>
      <c r="E110" s="133">
        <v>2.5499999999999998</v>
      </c>
      <c r="F110" s="58"/>
      <c r="G110" s="55">
        <f t="shared" si="1"/>
        <v>2417.88</v>
      </c>
    </row>
    <row r="111" spans="1:7" ht="15" x14ac:dyDescent="0.25">
      <c r="A111" s="57">
        <v>44107</v>
      </c>
      <c r="B111" s="57">
        <v>44107</v>
      </c>
      <c r="C111" s="58" t="s">
        <v>2696</v>
      </c>
      <c r="D111" s="58" t="s">
        <v>170</v>
      </c>
      <c r="E111" s="133">
        <v>3.45</v>
      </c>
      <c r="F111" s="58"/>
      <c r="G111" s="55">
        <f t="shared" si="1"/>
        <v>2414.4300000000003</v>
      </c>
    </row>
    <row r="112" spans="1:7" ht="15" x14ac:dyDescent="0.25">
      <c r="A112" s="57">
        <v>44108</v>
      </c>
      <c r="B112" s="57">
        <v>44108</v>
      </c>
      <c r="C112" s="58" t="s">
        <v>2650</v>
      </c>
      <c r="D112" s="58" t="s">
        <v>2651</v>
      </c>
      <c r="E112" s="133">
        <v>24.54</v>
      </c>
      <c r="F112" s="58"/>
      <c r="G112" s="55">
        <f t="shared" si="1"/>
        <v>2389.8900000000003</v>
      </c>
    </row>
    <row r="113" spans="1:7" ht="15" x14ac:dyDescent="0.25">
      <c r="A113" s="57">
        <v>44108</v>
      </c>
      <c r="B113" s="57">
        <v>44108</v>
      </c>
      <c r="C113" s="58" t="s">
        <v>2697</v>
      </c>
      <c r="D113" s="58" t="s">
        <v>2698</v>
      </c>
      <c r="E113" s="133">
        <v>4.2</v>
      </c>
      <c r="F113" s="58"/>
      <c r="G113" s="55">
        <f t="shared" si="1"/>
        <v>2385.6900000000005</v>
      </c>
    </row>
    <row r="114" spans="1:7" ht="15" x14ac:dyDescent="0.25">
      <c r="A114" s="57">
        <v>44106</v>
      </c>
      <c r="B114" s="57">
        <v>44106</v>
      </c>
      <c r="C114" s="58" t="s">
        <v>58</v>
      </c>
      <c r="D114" s="58" t="s">
        <v>2700</v>
      </c>
      <c r="E114" s="133">
        <v>2.4500000000000002</v>
      </c>
      <c r="F114" s="58"/>
      <c r="G114" s="55">
        <f t="shared" si="1"/>
        <v>2383.2400000000007</v>
      </c>
    </row>
    <row r="115" spans="1:7" ht="15" x14ac:dyDescent="0.25">
      <c r="A115" s="57">
        <v>44106</v>
      </c>
      <c r="B115" s="57">
        <v>44106</v>
      </c>
      <c r="C115" s="58" t="s">
        <v>87</v>
      </c>
      <c r="D115" s="58" t="s">
        <v>2699</v>
      </c>
      <c r="E115" s="133">
        <v>5.0999999999999996</v>
      </c>
      <c r="F115" s="58"/>
      <c r="G115" s="55">
        <f t="shared" si="1"/>
        <v>2378.1400000000008</v>
      </c>
    </row>
    <row r="116" spans="1:7" ht="15" x14ac:dyDescent="0.25">
      <c r="A116" s="57">
        <v>44107</v>
      </c>
      <c r="B116" s="57">
        <v>44107</v>
      </c>
      <c r="C116" s="58" t="s">
        <v>2650</v>
      </c>
      <c r="D116" s="58" t="s">
        <v>2651</v>
      </c>
      <c r="E116" s="133">
        <v>29.43</v>
      </c>
      <c r="F116" s="58"/>
      <c r="G116" s="55">
        <f t="shared" si="1"/>
        <v>2348.7100000000009</v>
      </c>
    </row>
    <row r="117" spans="1:7" ht="15" x14ac:dyDescent="0.25">
      <c r="A117" s="57">
        <v>44098</v>
      </c>
      <c r="B117" s="57">
        <v>44098</v>
      </c>
      <c r="C117" s="58" t="s">
        <v>1802</v>
      </c>
      <c r="D117" s="58" t="s">
        <v>2701</v>
      </c>
      <c r="E117" s="133">
        <v>50.89</v>
      </c>
      <c r="F117" s="58"/>
      <c r="G117" s="55">
        <f t="shared" si="1"/>
        <v>2297.8200000000011</v>
      </c>
    </row>
    <row r="118" spans="1:7" ht="15" x14ac:dyDescent="0.25">
      <c r="A118" s="57">
        <v>44104</v>
      </c>
      <c r="B118" s="57">
        <v>44109</v>
      </c>
      <c r="C118" s="58" t="s">
        <v>56</v>
      </c>
      <c r="D118" s="58" t="s">
        <v>756</v>
      </c>
      <c r="E118" s="133">
        <v>3.75</v>
      </c>
      <c r="F118" s="58"/>
      <c r="G118" s="55">
        <f t="shared" si="1"/>
        <v>2294.0700000000011</v>
      </c>
    </row>
    <row r="119" spans="1:7" ht="15" x14ac:dyDescent="0.25">
      <c r="A119" s="57">
        <v>44105</v>
      </c>
      <c r="B119" s="57">
        <v>44109</v>
      </c>
      <c r="C119" s="58" t="s">
        <v>56</v>
      </c>
      <c r="D119" s="58" t="s">
        <v>756</v>
      </c>
      <c r="E119" s="133">
        <v>3.4</v>
      </c>
      <c r="F119" s="58"/>
      <c r="G119" s="55">
        <f t="shared" si="1"/>
        <v>2290.670000000001</v>
      </c>
    </row>
    <row r="120" spans="1:7" ht="15" x14ac:dyDescent="0.25">
      <c r="A120" s="57">
        <v>44106</v>
      </c>
      <c r="B120" s="57">
        <v>44109</v>
      </c>
      <c r="C120" s="58" t="s">
        <v>56</v>
      </c>
      <c r="D120" s="58" t="s">
        <v>756</v>
      </c>
      <c r="E120" s="133">
        <v>3.1</v>
      </c>
      <c r="F120" s="58"/>
      <c r="G120" s="55">
        <f t="shared" si="1"/>
        <v>2287.5700000000011</v>
      </c>
    </row>
    <row r="121" spans="1:7" ht="15" x14ac:dyDescent="0.25">
      <c r="A121" s="57">
        <v>44105</v>
      </c>
      <c r="B121" s="57">
        <v>44105</v>
      </c>
      <c r="C121" s="58" t="s">
        <v>56</v>
      </c>
      <c r="D121" s="58" t="s">
        <v>756</v>
      </c>
      <c r="E121" s="133">
        <v>2.6</v>
      </c>
      <c r="F121" s="58"/>
      <c r="G121" s="55">
        <f t="shared" si="1"/>
        <v>2284.9700000000012</v>
      </c>
    </row>
    <row r="122" spans="1:7" ht="15" x14ac:dyDescent="0.25">
      <c r="A122" s="57">
        <v>44105</v>
      </c>
      <c r="B122" s="57">
        <v>44105</v>
      </c>
      <c r="C122" s="58" t="s">
        <v>2616</v>
      </c>
      <c r="D122" s="58" t="s">
        <v>756</v>
      </c>
      <c r="E122" s="133">
        <v>5.15</v>
      </c>
      <c r="F122" s="58"/>
      <c r="G122" s="55">
        <f t="shared" si="1"/>
        <v>2279.8200000000011</v>
      </c>
    </row>
    <row r="123" spans="1:7" ht="15" x14ac:dyDescent="0.25">
      <c r="A123" s="57">
        <v>43959</v>
      </c>
      <c r="B123" s="57">
        <v>43959</v>
      </c>
      <c r="C123" s="58" t="s">
        <v>2616</v>
      </c>
      <c r="D123" s="58" t="s">
        <v>2702</v>
      </c>
      <c r="E123" s="133">
        <v>2.15</v>
      </c>
      <c r="F123" s="58"/>
      <c r="G123" s="55">
        <f t="shared" si="1"/>
        <v>2277.670000000001</v>
      </c>
    </row>
    <row r="124" spans="1:7" ht="15" x14ac:dyDescent="0.25">
      <c r="A124" s="57">
        <v>44105</v>
      </c>
      <c r="B124" s="57">
        <v>44105</v>
      </c>
      <c r="C124" s="58" t="s">
        <v>2697</v>
      </c>
      <c r="D124" s="58" t="s">
        <v>2703</v>
      </c>
      <c r="E124" s="133">
        <v>3</v>
      </c>
      <c r="F124" s="58"/>
      <c r="G124" s="55">
        <f t="shared" si="1"/>
        <v>2274.670000000001</v>
      </c>
    </row>
    <row r="125" spans="1:7" ht="15" x14ac:dyDescent="0.25">
      <c r="A125" s="57">
        <v>44109</v>
      </c>
      <c r="B125" s="57">
        <v>44109</v>
      </c>
      <c r="C125" s="58" t="s">
        <v>87</v>
      </c>
      <c r="D125" s="58" t="s">
        <v>2704</v>
      </c>
      <c r="E125" s="133">
        <v>2</v>
      </c>
      <c r="F125" s="58"/>
      <c r="G125" s="55">
        <f t="shared" si="1"/>
        <v>2272.670000000001</v>
      </c>
    </row>
    <row r="126" spans="1:7" ht="15" x14ac:dyDescent="0.25">
      <c r="A126" s="57">
        <v>44109</v>
      </c>
      <c r="B126" s="57">
        <v>44109</v>
      </c>
      <c r="C126" s="58" t="s">
        <v>2705</v>
      </c>
      <c r="D126" s="58" t="s">
        <v>2706</v>
      </c>
      <c r="E126" s="133">
        <v>3.55</v>
      </c>
      <c r="F126" s="58"/>
      <c r="G126" s="55">
        <f t="shared" si="1"/>
        <v>2269.1200000000008</v>
      </c>
    </row>
    <row r="127" spans="1:7" ht="15" x14ac:dyDescent="0.25">
      <c r="A127" s="57">
        <v>44074</v>
      </c>
      <c r="B127" s="57">
        <v>44109</v>
      </c>
      <c r="C127" s="58" t="s">
        <v>2616</v>
      </c>
      <c r="D127" s="58" t="s">
        <v>2127</v>
      </c>
      <c r="E127" s="133">
        <v>2.85</v>
      </c>
      <c r="F127" s="58"/>
      <c r="G127" s="55">
        <f t="shared" si="1"/>
        <v>2266.2700000000009</v>
      </c>
    </row>
    <row r="128" spans="1:7" ht="15" x14ac:dyDescent="0.25">
      <c r="A128" s="57">
        <v>44106</v>
      </c>
      <c r="B128" s="57">
        <v>44106</v>
      </c>
      <c r="C128" s="58" t="s">
        <v>169</v>
      </c>
      <c r="D128" s="58" t="s">
        <v>2707</v>
      </c>
      <c r="E128" s="133">
        <v>1.3</v>
      </c>
      <c r="F128" s="58"/>
      <c r="G128" s="55">
        <f t="shared" si="1"/>
        <v>2264.9700000000007</v>
      </c>
    </row>
    <row r="129" spans="1:7" ht="15" x14ac:dyDescent="0.25">
      <c r="A129" s="57">
        <v>44109</v>
      </c>
      <c r="B129" s="57">
        <v>44109</v>
      </c>
      <c r="C129" s="58" t="s">
        <v>80</v>
      </c>
      <c r="D129" s="58" t="s">
        <v>2708</v>
      </c>
      <c r="E129" s="133">
        <v>8.5500000000000007</v>
      </c>
      <c r="F129" s="58"/>
      <c r="G129" s="55">
        <f t="shared" si="1"/>
        <v>2256.4200000000005</v>
      </c>
    </row>
    <row r="130" spans="1:7" ht="15" x14ac:dyDescent="0.25">
      <c r="A130" s="57">
        <v>44109</v>
      </c>
      <c r="B130" s="57">
        <v>44109</v>
      </c>
      <c r="C130" s="58" t="s">
        <v>2616</v>
      </c>
      <c r="D130" s="58" t="s">
        <v>2709</v>
      </c>
      <c r="E130" s="133">
        <v>6.85</v>
      </c>
      <c r="F130" s="58"/>
      <c r="G130" s="55">
        <f t="shared" si="1"/>
        <v>2249.5700000000006</v>
      </c>
    </row>
    <row r="131" spans="1:7" ht="15" x14ac:dyDescent="0.25">
      <c r="A131" s="57">
        <v>44109</v>
      </c>
      <c r="B131" s="57">
        <v>44109</v>
      </c>
      <c r="C131" s="58" t="s">
        <v>2616</v>
      </c>
      <c r="D131" s="58" t="s">
        <v>1294</v>
      </c>
      <c r="E131" s="133">
        <v>4.0999999999999996</v>
      </c>
      <c r="F131" s="58"/>
      <c r="G131" s="55">
        <f t="shared" si="1"/>
        <v>2245.4700000000007</v>
      </c>
    </row>
    <row r="132" spans="1:7" ht="15" x14ac:dyDescent="0.25">
      <c r="A132" s="57">
        <v>44109</v>
      </c>
      <c r="B132" s="57">
        <v>44109</v>
      </c>
      <c r="C132" s="58" t="s">
        <v>2616</v>
      </c>
      <c r="D132" s="58" t="s">
        <v>2710</v>
      </c>
      <c r="E132" s="133">
        <v>7.8</v>
      </c>
      <c r="F132" s="58"/>
      <c r="G132" s="55">
        <f t="shared" si="1"/>
        <v>2237.6700000000005</v>
      </c>
    </row>
    <row r="133" spans="1:7" ht="15" x14ac:dyDescent="0.25">
      <c r="A133" s="57">
        <v>44109</v>
      </c>
      <c r="B133" s="57">
        <v>44109</v>
      </c>
      <c r="C133" s="58" t="s">
        <v>2616</v>
      </c>
      <c r="D133" s="58" t="s">
        <v>2711</v>
      </c>
      <c r="E133" s="133">
        <v>4</v>
      </c>
      <c r="F133" s="58"/>
      <c r="G133" s="55">
        <f t="shared" si="1"/>
        <v>2233.6700000000005</v>
      </c>
    </row>
    <row r="134" spans="1:7" ht="15" x14ac:dyDescent="0.25">
      <c r="A134" s="57">
        <v>44110</v>
      </c>
      <c r="B134" s="57">
        <v>44110</v>
      </c>
      <c r="C134" s="58" t="s">
        <v>2616</v>
      </c>
      <c r="D134" s="58" t="s">
        <v>2712</v>
      </c>
      <c r="E134" s="133">
        <v>8.6</v>
      </c>
      <c r="F134" s="58"/>
      <c r="G134" s="55">
        <f t="shared" si="1"/>
        <v>2225.0700000000006</v>
      </c>
    </row>
    <row r="135" spans="1:7" ht="15" x14ac:dyDescent="0.25">
      <c r="A135" s="57">
        <v>44110</v>
      </c>
      <c r="B135" s="57">
        <v>44110</v>
      </c>
      <c r="C135" s="58" t="s">
        <v>107</v>
      </c>
      <c r="D135" s="58" t="s">
        <v>1444</v>
      </c>
      <c r="E135" s="133">
        <v>3</v>
      </c>
      <c r="F135" s="58"/>
      <c r="G135" s="55">
        <f t="shared" si="1"/>
        <v>2222.0700000000006</v>
      </c>
    </row>
    <row r="136" spans="1:7" ht="15" x14ac:dyDescent="0.25">
      <c r="A136" s="57">
        <v>44110</v>
      </c>
      <c r="B136" s="57">
        <v>44110</v>
      </c>
      <c r="C136" s="58" t="s">
        <v>2616</v>
      </c>
      <c r="D136" s="58" t="s">
        <v>7</v>
      </c>
      <c r="E136" s="133">
        <v>11.7</v>
      </c>
      <c r="F136" s="58"/>
      <c r="G136" s="55">
        <f t="shared" si="1"/>
        <v>2210.3700000000008</v>
      </c>
    </row>
    <row r="137" spans="1:7" ht="15" x14ac:dyDescent="0.25">
      <c r="A137" s="57">
        <v>44104</v>
      </c>
      <c r="B137" s="57">
        <v>44104</v>
      </c>
      <c r="C137" s="58" t="s">
        <v>56</v>
      </c>
      <c r="D137" s="58" t="s">
        <v>2713</v>
      </c>
      <c r="E137" s="133">
        <v>3.9</v>
      </c>
      <c r="F137" s="58"/>
      <c r="G137" s="55">
        <f t="shared" si="1"/>
        <v>2206.4700000000007</v>
      </c>
    </row>
    <row r="138" spans="1:7" ht="15" x14ac:dyDescent="0.25">
      <c r="A138" s="57">
        <v>44104</v>
      </c>
      <c r="B138" s="57">
        <v>44012</v>
      </c>
      <c r="C138" s="58" t="s">
        <v>56</v>
      </c>
      <c r="D138" s="58" t="s">
        <v>2714</v>
      </c>
      <c r="E138" s="133">
        <v>4.0999999999999996</v>
      </c>
      <c r="F138" s="58"/>
      <c r="G138" s="55">
        <f t="shared" si="1"/>
        <v>2202.3700000000008</v>
      </c>
    </row>
    <row r="139" spans="1:7" ht="15" x14ac:dyDescent="0.25">
      <c r="A139" s="57">
        <v>44110</v>
      </c>
      <c r="B139" s="57">
        <v>44110</v>
      </c>
      <c r="C139" s="58" t="s">
        <v>2715</v>
      </c>
      <c r="D139" s="58" t="s">
        <v>2716</v>
      </c>
      <c r="E139" s="133">
        <v>1.7</v>
      </c>
      <c r="F139" s="58"/>
      <c r="G139" s="55">
        <f t="shared" si="1"/>
        <v>2200.670000000001</v>
      </c>
    </row>
    <row r="140" spans="1:7" ht="15" x14ac:dyDescent="0.25">
      <c r="A140" s="57">
        <v>44109</v>
      </c>
      <c r="B140" s="57">
        <v>44109</v>
      </c>
      <c r="C140" s="58" t="s">
        <v>2616</v>
      </c>
      <c r="D140" s="58" t="s">
        <v>2717</v>
      </c>
      <c r="E140" s="133">
        <v>3.15</v>
      </c>
      <c r="F140" s="58"/>
      <c r="G140" s="55">
        <f t="shared" si="1"/>
        <v>2197.5200000000009</v>
      </c>
    </row>
    <row r="141" spans="1:7" ht="15" x14ac:dyDescent="0.25">
      <c r="A141" s="57">
        <v>44110</v>
      </c>
      <c r="B141" s="57">
        <v>44110</v>
      </c>
      <c r="C141" s="58" t="s">
        <v>80</v>
      </c>
      <c r="D141" s="58" t="s">
        <v>2718</v>
      </c>
      <c r="E141" s="133">
        <v>8.4</v>
      </c>
      <c r="F141" s="58"/>
      <c r="G141" s="55">
        <f t="shared" si="1"/>
        <v>2189.1200000000008</v>
      </c>
    </row>
    <row r="142" spans="1:7" ht="15" x14ac:dyDescent="0.25">
      <c r="A142" s="57">
        <v>44109</v>
      </c>
      <c r="B142" s="57">
        <v>43835</v>
      </c>
      <c r="C142" s="58" t="s">
        <v>107</v>
      </c>
      <c r="D142" s="58" t="s">
        <v>2719</v>
      </c>
      <c r="E142" s="133">
        <v>1</v>
      </c>
      <c r="F142" s="58"/>
      <c r="G142" s="55">
        <f t="shared" si="1"/>
        <v>2188.1200000000008</v>
      </c>
    </row>
    <row r="143" spans="1:7" ht="15" x14ac:dyDescent="0.25">
      <c r="A143" s="57">
        <v>44097</v>
      </c>
      <c r="B143" s="57">
        <v>44097</v>
      </c>
      <c r="C143" s="58" t="s">
        <v>1657</v>
      </c>
      <c r="D143" s="58" t="s">
        <v>2704</v>
      </c>
      <c r="E143" s="133">
        <v>4.3499999999999996</v>
      </c>
      <c r="F143" s="58"/>
      <c r="G143" s="55">
        <f t="shared" si="1"/>
        <v>2183.7700000000009</v>
      </c>
    </row>
    <row r="144" spans="1:7" ht="15" x14ac:dyDescent="0.25">
      <c r="A144" s="57">
        <v>44111</v>
      </c>
      <c r="B144" s="57">
        <v>44111</v>
      </c>
      <c r="C144" s="58" t="s">
        <v>80</v>
      </c>
      <c r="D144" s="58" t="s">
        <v>2720</v>
      </c>
      <c r="E144" s="133">
        <v>2.75</v>
      </c>
      <c r="F144" s="58"/>
      <c r="G144" s="55">
        <f t="shared" si="1"/>
        <v>2181.0200000000009</v>
      </c>
    </row>
    <row r="145" spans="1:7" ht="15" x14ac:dyDescent="0.25">
      <c r="A145" s="57">
        <v>44106</v>
      </c>
      <c r="B145" s="57">
        <v>44106</v>
      </c>
      <c r="C145" s="58" t="s">
        <v>107</v>
      </c>
      <c r="D145" s="58" t="s">
        <v>2721</v>
      </c>
      <c r="E145" s="133">
        <v>1</v>
      </c>
      <c r="F145" s="58"/>
      <c r="G145" s="55">
        <f t="shared" si="1"/>
        <v>2180.0200000000009</v>
      </c>
    </row>
    <row r="146" spans="1:7" ht="15" x14ac:dyDescent="0.25">
      <c r="A146" s="57">
        <v>44112</v>
      </c>
      <c r="B146" s="57">
        <v>44112</v>
      </c>
      <c r="C146" s="58" t="s">
        <v>2722</v>
      </c>
      <c r="D146" s="58" t="s">
        <v>2723</v>
      </c>
      <c r="E146" s="133">
        <v>2.65</v>
      </c>
      <c r="F146" s="58"/>
      <c r="G146" s="55">
        <f t="shared" si="1"/>
        <v>2177.3700000000008</v>
      </c>
    </row>
    <row r="147" spans="1:7" ht="15" x14ac:dyDescent="0.25">
      <c r="A147" s="57">
        <v>44110</v>
      </c>
      <c r="B147" s="57">
        <v>44110</v>
      </c>
      <c r="C147" s="58" t="s">
        <v>2006</v>
      </c>
      <c r="D147" s="58" t="s">
        <v>2724</v>
      </c>
      <c r="E147" s="133">
        <v>2.7</v>
      </c>
      <c r="F147" s="58"/>
      <c r="G147" s="55">
        <f t="shared" si="1"/>
        <v>2174.670000000001</v>
      </c>
    </row>
    <row r="148" spans="1:7" ht="15" x14ac:dyDescent="0.25">
      <c r="A148" s="57">
        <v>44110</v>
      </c>
      <c r="B148" s="57">
        <v>44110</v>
      </c>
      <c r="C148" s="58" t="s">
        <v>1254</v>
      </c>
      <c r="D148" s="58" t="s">
        <v>2725</v>
      </c>
      <c r="E148" s="133">
        <v>3.3</v>
      </c>
      <c r="F148" s="58"/>
      <c r="G148" s="55">
        <f t="shared" si="1"/>
        <v>2171.3700000000008</v>
      </c>
    </row>
    <row r="149" spans="1:7" ht="15" x14ac:dyDescent="0.25">
      <c r="A149" s="57">
        <v>44103</v>
      </c>
      <c r="B149" s="57">
        <v>44103</v>
      </c>
      <c r="C149" s="58" t="s">
        <v>72</v>
      </c>
      <c r="D149" s="58" t="s">
        <v>2726</v>
      </c>
      <c r="E149" s="133">
        <v>2.25</v>
      </c>
      <c r="F149" s="58"/>
      <c r="G149" s="55">
        <f t="shared" si="1"/>
        <v>2169.1200000000008</v>
      </c>
    </row>
    <row r="150" spans="1:7" ht="15" x14ac:dyDescent="0.25">
      <c r="A150" s="57">
        <v>44110</v>
      </c>
      <c r="B150" s="57">
        <v>44110</v>
      </c>
      <c r="C150" s="58" t="s">
        <v>2727</v>
      </c>
      <c r="D150" s="58" t="s">
        <v>2725</v>
      </c>
      <c r="E150" s="133">
        <v>2.65</v>
      </c>
      <c r="F150" s="58"/>
      <c r="G150" s="55">
        <f t="shared" si="1"/>
        <v>2166.4700000000007</v>
      </c>
    </row>
    <row r="151" spans="1:7" ht="15" x14ac:dyDescent="0.25">
      <c r="A151" s="57">
        <v>44109</v>
      </c>
      <c r="B151" s="57">
        <v>44109</v>
      </c>
      <c r="C151" s="58" t="s">
        <v>120</v>
      </c>
      <c r="D151" s="58" t="s">
        <v>2728</v>
      </c>
      <c r="E151" s="133">
        <v>4.8499999999999996</v>
      </c>
      <c r="F151" s="58"/>
      <c r="G151" s="55">
        <f t="shared" si="1"/>
        <v>2161.6200000000008</v>
      </c>
    </row>
    <row r="152" spans="1:7" ht="15" x14ac:dyDescent="0.25">
      <c r="A152" s="57">
        <v>44109</v>
      </c>
      <c r="B152" s="57">
        <v>44109</v>
      </c>
      <c r="C152" s="58" t="s">
        <v>2620</v>
      </c>
      <c r="D152" s="58" t="s">
        <v>2729</v>
      </c>
      <c r="E152" s="133">
        <v>17.100000000000001</v>
      </c>
      <c r="F152" s="58"/>
      <c r="G152" s="55">
        <f t="shared" si="1"/>
        <v>2144.5200000000009</v>
      </c>
    </row>
    <row r="153" spans="1:7" ht="15" x14ac:dyDescent="0.25">
      <c r="A153" s="57">
        <v>44106</v>
      </c>
      <c r="B153" s="57">
        <v>44106</v>
      </c>
      <c r="C153" s="58" t="s">
        <v>107</v>
      </c>
      <c r="D153" s="58" t="s">
        <v>2730</v>
      </c>
      <c r="E153" s="133">
        <v>1</v>
      </c>
      <c r="F153" s="58"/>
      <c r="G153" s="55">
        <f t="shared" si="1"/>
        <v>2143.5200000000009</v>
      </c>
    </row>
    <row r="154" spans="1:7" ht="15" x14ac:dyDescent="0.25">
      <c r="A154" s="57">
        <v>44112</v>
      </c>
      <c r="B154" s="57">
        <v>44112</v>
      </c>
      <c r="C154" s="58" t="s">
        <v>80</v>
      </c>
      <c r="D154" s="58" t="s">
        <v>2731</v>
      </c>
      <c r="E154" s="133">
        <v>5.8</v>
      </c>
      <c r="F154" s="58"/>
      <c r="G154" s="55">
        <f t="shared" si="1"/>
        <v>2137.7200000000007</v>
      </c>
    </row>
    <row r="155" spans="1:7" ht="15" x14ac:dyDescent="0.25">
      <c r="A155" s="57">
        <v>44113</v>
      </c>
      <c r="B155" s="57">
        <v>44113</v>
      </c>
      <c r="C155" s="58" t="s">
        <v>2616</v>
      </c>
      <c r="D155" s="58" t="s">
        <v>1645</v>
      </c>
      <c r="E155" s="133">
        <v>12.6</v>
      </c>
      <c r="F155" s="58"/>
      <c r="G155" s="55">
        <f t="shared" si="1"/>
        <v>2125.1200000000008</v>
      </c>
    </row>
    <row r="156" spans="1:7" ht="15" x14ac:dyDescent="0.25">
      <c r="A156" s="57">
        <v>44114</v>
      </c>
      <c r="B156" s="57">
        <v>44114</v>
      </c>
      <c r="C156" s="58" t="s">
        <v>87</v>
      </c>
      <c r="D156" s="58" t="s">
        <v>2732</v>
      </c>
      <c r="E156" s="133">
        <v>1.75</v>
      </c>
      <c r="F156" s="58"/>
      <c r="G156" s="55">
        <f t="shared" si="1"/>
        <v>2123.3700000000008</v>
      </c>
    </row>
    <row r="157" spans="1:7" ht="15" x14ac:dyDescent="0.25">
      <c r="A157" s="57">
        <v>44087</v>
      </c>
      <c r="B157" s="57">
        <v>44087</v>
      </c>
      <c r="C157" s="58" t="s">
        <v>2547</v>
      </c>
      <c r="D157" s="58" t="s">
        <v>2733</v>
      </c>
      <c r="E157" s="133">
        <v>6.6</v>
      </c>
      <c r="F157" s="58"/>
      <c r="G157" s="55">
        <f t="shared" si="1"/>
        <v>2116.7700000000009</v>
      </c>
    </row>
    <row r="158" spans="1:7" ht="15" x14ac:dyDescent="0.25">
      <c r="A158" s="57">
        <v>44101</v>
      </c>
      <c r="B158" s="57">
        <v>44101</v>
      </c>
      <c r="C158" s="58" t="s">
        <v>2734</v>
      </c>
      <c r="D158" s="58" t="s">
        <v>2735</v>
      </c>
      <c r="E158" s="133">
        <v>2.65</v>
      </c>
      <c r="F158" s="58"/>
      <c r="G158" s="55">
        <f t="shared" si="1"/>
        <v>2114.1200000000008</v>
      </c>
    </row>
    <row r="159" spans="1:7" ht="15" x14ac:dyDescent="0.25">
      <c r="A159" s="57">
        <v>44111</v>
      </c>
      <c r="B159" s="57">
        <v>44111</v>
      </c>
      <c r="C159" s="58" t="s">
        <v>19</v>
      </c>
      <c r="D159" s="58" t="s">
        <v>2736</v>
      </c>
      <c r="E159" s="133">
        <v>1</v>
      </c>
      <c r="F159" s="58"/>
      <c r="G159" s="55">
        <f t="shared" si="1"/>
        <v>2113.1200000000008</v>
      </c>
    </row>
    <row r="160" spans="1:7" ht="15" x14ac:dyDescent="0.25">
      <c r="A160" s="57">
        <v>44115</v>
      </c>
      <c r="B160" s="57">
        <v>44115</v>
      </c>
      <c r="C160" s="58" t="s">
        <v>2650</v>
      </c>
      <c r="D160" s="58" t="s">
        <v>2651</v>
      </c>
      <c r="E160" s="133">
        <v>23.3</v>
      </c>
      <c r="F160" s="58"/>
      <c r="G160" s="55">
        <f t="shared" si="1"/>
        <v>2089.8200000000006</v>
      </c>
    </row>
    <row r="161" spans="1:7" ht="15" x14ac:dyDescent="0.25">
      <c r="A161" s="57">
        <v>44115</v>
      </c>
      <c r="B161" s="57">
        <v>44115</v>
      </c>
      <c r="C161" s="58" t="s">
        <v>1019</v>
      </c>
      <c r="D161" s="58" t="s">
        <v>2737</v>
      </c>
      <c r="E161" s="133">
        <v>2.4500000000000002</v>
      </c>
      <c r="F161" s="58"/>
      <c r="G161" s="55">
        <f t="shared" si="1"/>
        <v>2087.3700000000008</v>
      </c>
    </row>
    <row r="162" spans="1:7" ht="15" x14ac:dyDescent="0.25">
      <c r="A162" s="57">
        <v>44112</v>
      </c>
      <c r="B162" s="57">
        <v>44112</v>
      </c>
      <c r="C162" s="58" t="s">
        <v>87</v>
      </c>
      <c r="D162" s="58" t="s">
        <v>2738</v>
      </c>
      <c r="E162" s="133">
        <v>6.55</v>
      </c>
      <c r="F162" s="58"/>
      <c r="G162" s="55">
        <f t="shared" si="1"/>
        <v>2080.8200000000006</v>
      </c>
    </row>
    <row r="163" spans="1:7" ht="15" x14ac:dyDescent="0.25">
      <c r="A163" s="57">
        <v>44112</v>
      </c>
      <c r="B163" s="57">
        <v>44112</v>
      </c>
      <c r="C163" s="58" t="s">
        <v>898</v>
      </c>
      <c r="D163" s="58" t="s">
        <v>2739</v>
      </c>
      <c r="E163" s="133">
        <v>10.050000000000001</v>
      </c>
      <c r="F163" s="58"/>
      <c r="G163" s="55">
        <f t="shared" si="1"/>
        <v>2070.7700000000004</v>
      </c>
    </row>
    <row r="164" spans="1:7" ht="15" x14ac:dyDescent="0.25">
      <c r="A164" s="57">
        <v>44111</v>
      </c>
      <c r="B164" s="57">
        <v>44111</v>
      </c>
      <c r="C164" s="58" t="s">
        <v>56</v>
      </c>
      <c r="D164" s="58" t="s">
        <v>2740</v>
      </c>
      <c r="E164" s="133">
        <v>1.3</v>
      </c>
      <c r="F164" s="58"/>
      <c r="G164" s="55">
        <f t="shared" si="1"/>
        <v>2069.4700000000003</v>
      </c>
    </row>
    <row r="165" spans="1:7" ht="15" x14ac:dyDescent="0.25">
      <c r="A165" s="57">
        <v>44116</v>
      </c>
      <c r="B165" s="57">
        <v>44116</v>
      </c>
      <c r="C165" s="58" t="s">
        <v>2741</v>
      </c>
      <c r="D165" s="58" t="s">
        <v>721</v>
      </c>
      <c r="E165" s="133">
        <v>5.45</v>
      </c>
      <c r="F165" s="58"/>
      <c r="G165" s="55">
        <f t="shared" si="1"/>
        <v>2064.0200000000004</v>
      </c>
    </row>
    <row r="166" spans="1:7" ht="15" x14ac:dyDescent="0.25">
      <c r="A166" s="57">
        <v>44111</v>
      </c>
      <c r="B166" s="57">
        <v>44111</v>
      </c>
      <c r="C166" s="58" t="s">
        <v>2742</v>
      </c>
      <c r="D166" s="58" t="s">
        <v>2743</v>
      </c>
      <c r="E166" s="133">
        <v>10.35</v>
      </c>
      <c r="F166" s="58"/>
      <c r="G166" s="55">
        <f t="shared" si="1"/>
        <v>2053.6700000000005</v>
      </c>
    </row>
    <row r="167" spans="1:7" ht="15" x14ac:dyDescent="0.25">
      <c r="A167" s="57">
        <v>44111</v>
      </c>
      <c r="B167" s="57">
        <v>44111</v>
      </c>
      <c r="C167" s="58" t="s">
        <v>2742</v>
      </c>
      <c r="D167" s="58" t="s">
        <v>2743</v>
      </c>
      <c r="E167" s="133">
        <v>10.35</v>
      </c>
      <c r="F167" s="58"/>
      <c r="G167" s="55">
        <f t="shared" si="1"/>
        <v>2043.3200000000006</v>
      </c>
    </row>
    <row r="168" spans="1:7" ht="15" x14ac:dyDescent="0.25">
      <c r="A168" s="57">
        <v>44098</v>
      </c>
      <c r="B168" s="57">
        <v>44098</v>
      </c>
      <c r="C168" s="58" t="s">
        <v>307</v>
      </c>
      <c r="D168" s="58" t="s">
        <v>2744</v>
      </c>
      <c r="E168" s="133">
        <v>1.5</v>
      </c>
      <c r="F168" s="58"/>
      <c r="G168" s="55">
        <f t="shared" si="1"/>
        <v>2041.8200000000006</v>
      </c>
    </row>
    <row r="169" spans="1:7" ht="15" x14ac:dyDescent="0.25">
      <c r="A169" s="57">
        <v>44112</v>
      </c>
      <c r="B169" s="57">
        <v>44112</v>
      </c>
      <c r="C169" s="58" t="s">
        <v>56</v>
      </c>
      <c r="D169" s="58" t="s">
        <v>2745</v>
      </c>
      <c r="E169" s="133">
        <v>9.1</v>
      </c>
      <c r="F169" s="58"/>
      <c r="G169" s="55">
        <f t="shared" si="1"/>
        <v>2032.7200000000007</v>
      </c>
    </row>
    <row r="170" spans="1:7" ht="15" x14ac:dyDescent="0.25">
      <c r="A170" s="57">
        <v>44117</v>
      </c>
      <c r="B170" s="57">
        <v>44117</v>
      </c>
      <c r="C170" s="58" t="s">
        <v>68</v>
      </c>
      <c r="D170" s="58" t="s">
        <v>69</v>
      </c>
      <c r="E170" s="133">
        <v>2.8</v>
      </c>
      <c r="F170" s="58"/>
      <c r="G170" s="55">
        <f t="shared" si="1"/>
        <v>2029.9200000000008</v>
      </c>
    </row>
    <row r="171" spans="1:7" ht="15" x14ac:dyDescent="0.25">
      <c r="A171" s="57">
        <v>44111</v>
      </c>
      <c r="B171" s="57">
        <v>44111</v>
      </c>
      <c r="C171" s="58" t="s">
        <v>835</v>
      </c>
      <c r="D171" s="58" t="s">
        <v>2743</v>
      </c>
      <c r="E171" s="133">
        <v>5.9</v>
      </c>
      <c r="F171" s="58"/>
      <c r="G171" s="55">
        <f t="shared" si="1"/>
        <v>2024.0200000000007</v>
      </c>
    </row>
    <row r="172" spans="1:7" ht="15" x14ac:dyDescent="0.25">
      <c r="A172" s="57">
        <v>44117</v>
      </c>
      <c r="B172" s="57">
        <v>44117</v>
      </c>
      <c r="C172" s="58" t="s">
        <v>2650</v>
      </c>
      <c r="D172" s="58" t="s">
        <v>2746</v>
      </c>
      <c r="E172" s="133">
        <v>69.680000000000007</v>
      </c>
      <c r="F172" s="58"/>
      <c r="G172" s="55">
        <f t="shared" si="1"/>
        <v>1954.3400000000006</v>
      </c>
    </row>
    <row r="173" spans="1:7" ht="15" x14ac:dyDescent="0.25">
      <c r="A173" s="57">
        <v>44113</v>
      </c>
      <c r="B173" s="57">
        <v>44113</v>
      </c>
      <c r="C173" s="58" t="s">
        <v>2616</v>
      </c>
      <c r="D173" s="58" t="s">
        <v>2747</v>
      </c>
      <c r="E173" s="133">
        <v>8</v>
      </c>
      <c r="F173" s="58"/>
      <c r="G173" s="55">
        <f t="shared" si="1"/>
        <v>1946.3400000000006</v>
      </c>
    </row>
    <row r="174" spans="1:7" ht="15" x14ac:dyDescent="0.25">
      <c r="A174" s="57">
        <v>44111</v>
      </c>
      <c r="B174" s="57">
        <v>44111</v>
      </c>
      <c r="C174" s="58" t="s">
        <v>2748</v>
      </c>
      <c r="D174" s="58" t="s">
        <v>2749</v>
      </c>
      <c r="E174" s="133">
        <v>2.8</v>
      </c>
      <c r="F174" s="58"/>
      <c r="G174" s="55">
        <f t="shared" si="1"/>
        <v>1943.5400000000006</v>
      </c>
    </row>
    <row r="175" spans="1:7" ht="15" x14ac:dyDescent="0.25">
      <c r="A175" s="57">
        <v>44117</v>
      </c>
      <c r="B175" s="57">
        <v>44117</v>
      </c>
      <c r="C175" s="58" t="s">
        <v>83</v>
      </c>
      <c r="D175" s="58" t="s">
        <v>2750</v>
      </c>
      <c r="E175" s="133">
        <v>14.65</v>
      </c>
      <c r="F175" s="58"/>
      <c r="G175" s="55">
        <f t="shared" si="1"/>
        <v>1928.8900000000006</v>
      </c>
    </row>
    <row r="176" spans="1:7" ht="15" x14ac:dyDescent="0.25">
      <c r="A176" s="57">
        <v>44117</v>
      </c>
      <c r="B176" s="57">
        <v>44117</v>
      </c>
      <c r="C176" s="58" t="s">
        <v>2398</v>
      </c>
      <c r="D176" s="58" t="s">
        <v>2751</v>
      </c>
      <c r="E176" s="133">
        <v>2.75</v>
      </c>
      <c r="F176" s="58"/>
      <c r="G176" s="55">
        <f t="shared" si="1"/>
        <v>1926.1400000000006</v>
      </c>
    </row>
    <row r="177" spans="1:7" ht="15" x14ac:dyDescent="0.25">
      <c r="A177" s="57">
        <v>44112</v>
      </c>
      <c r="B177" s="57">
        <v>44112</v>
      </c>
      <c r="C177" s="58" t="s">
        <v>80</v>
      </c>
      <c r="D177" s="58" t="s">
        <v>136</v>
      </c>
      <c r="E177" s="133">
        <v>19.25</v>
      </c>
      <c r="F177" s="58"/>
      <c r="G177" s="55">
        <f t="shared" si="1"/>
        <v>1906.8900000000006</v>
      </c>
    </row>
    <row r="178" spans="1:7" ht="15" x14ac:dyDescent="0.25">
      <c r="A178" s="57">
        <v>44107</v>
      </c>
      <c r="B178" s="57">
        <v>44107</v>
      </c>
      <c r="C178" s="58" t="s">
        <v>2752</v>
      </c>
      <c r="D178" s="58" t="s">
        <v>756</v>
      </c>
      <c r="E178" s="133">
        <v>17</v>
      </c>
      <c r="F178" s="58"/>
      <c r="G178" s="55">
        <f t="shared" si="1"/>
        <v>1889.8900000000006</v>
      </c>
    </row>
    <row r="179" spans="1:7" ht="15" x14ac:dyDescent="0.25">
      <c r="A179" s="57">
        <v>44113</v>
      </c>
      <c r="B179" s="57">
        <v>44113</v>
      </c>
      <c r="C179" s="58" t="s">
        <v>2656</v>
      </c>
      <c r="D179" s="58" t="s">
        <v>2753</v>
      </c>
      <c r="E179" s="133">
        <v>15.4</v>
      </c>
      <c r="F179" s="58"/>
      <c r="G179" s="55">
        <f t="shared" si="1"/>
        <v>1874.4900000000005</v>
      </c>
    </row>
    <row r="180" spans="1:7" ht="15" x14ac:dyDescent="0.25">
      <c r="A180" s="57">
        <v>44112</v>
      </c>
      <c r="B180" s="57">
        <v>44112</v>
      </c>
      <c r="C180" s="58" t="s">
        <v>957</v>
      </c>
      <c r="D180" s="58" t="s">
        <v>2743</v>
      </c>
      <c r="E180" s="133">
        <v>6.8</v>
      </c>
      <c r="F180" s="58"/>
      <c r="G180" s="55">
        <f t="shared" si="1"/>
        <v>1867.6900000000005</v>
      </c>
    </row>
    <row r="181" spans="1:7" ht="15" x14ac:dyDescent="0.25">
      <c r="A181" s="57">
        <v>44112</v>
      </c>
      <c r="B181" s="57">
        <v>44112</v>
      </c>
      <c r="C181" s="58" t="s">
        <v>2616</v>
      </c>
      <c r="D181" s="58" t="s">
        <v>2754</v>
      </c>
      <c r="E181" s="133">
        <v>2.95</v>
      </c>
      <c r="F181" s="58"/>
      <c r="G181" s="55">
        <f t="shared" si="1"/>
        <v>1864.7400000000005</v>
      </c>
    </row>
    <row r="182" spans="1:7" ht="15" x14ac:dyDescent="0.25">
      <c r="A182" s="57">
        <v>44109</v>
      </c>
      <c r="B182" s="57">
        <v>44109</v>
      </c>
      <c r="C182" s="58" t="s">
        <v>1837</v>
      </c>
      <c r="D182" s="58" t="s">
        <v>2755</v>
      </c>
      <c r="E182" s="133">
        <v>3.45</v>
      </c>
      <c r="F182" s="58"/>
      <c r="G182" s="55">
        <f t="shared" si="1"/>
        <v>1861.2900000000004</v>
      </c>
    </row>
    <row r="183" spans="1:7" ht="15" x14ac:dyDescent="0.25">
      <c r="A183" s="57">
        <v>44111</v>
      </c>
      <c r="B183" s="57">
        <v>44111</v>
      </c>
      <c r="C183" s="58" t="s">
        <v>107</v>
      </c>
      <c r="D183" s="58" t="s">
        <v>2756</v>
      </c>
      <c r="E183" s="133">
        <v>1</v>
      </c>
      <c r="F183" s="58"/>
      <c r="G183" s="55">
        <f t="shared" si="1"/>
        <v>1860.2900000000004</v>
      </c>
    </row>
    <row r="184" spans="1:7" ht="15" x14ac:dyDescent="0.25">
      <c r="A184" s="57">
        <v>44117</v>
      </c>
      <c r="B184" s="57">
        <v>44117</v>
      </c>
      <c r="C184" s="58" t="s">
        <v>2616</v>
      </c>
      <c r="D184" s="58" t="s">
        <v>2757</v>
      </c>
      <c r="E184" s="133">
        <v>5.15</v>
      </c>
      <c r="F184" s="58"/>
      <c r="G184" s="55">
        <f t="shared" si="1"/>
        <v>1855.1400000000003</v>
      </c>
    </row>
    <row r="185" spans="1:7" ht="15" x14ac:dyDescent="0.25">
      <c r="A185" s="57">
        <v>44117</v>
      </c>
      <c r="B185" s="57">
        <v>44117</v>
      </c>
      <c r="C185" s="58" t="s">
        <v>71</v>
      </c>
      <c r="D185" s="58" t="s">
        <v>2758</v>
      </c>
      <c r="E185" s="133">
        <v>4.5999999999999996</v>
      </c>
      <c r="F185" s="58"/>
      <c r="G185" s="55">
        <f t="shared" si="1"/>
        <v>1850.5400000000004</v>
      </c>
    </row>
    <row r="186" spans="1:7" ht="15" x14ac:dyDescent="0.25">
      <c r="A186" s="57">
        <v>44105</v>
      </c>
      <c r="B186" s="57">
        <v>44105</v>
      </c>
      <c r="C186" s="58" t="s">
        <v>114</v>
      </c>
      <c r="D186" s="58" t="s">
        <v>2756</v>
      </c>
      <c r="E186" s="133">
        <v>5.55</v>
      </c>
      <c r="F186" s="58"/>
      <c r="G186" s="55">
        <f t="shared" si="1"/>
        <v>1844.9900000000005</v>
      </c>
    </row>
    <row r="187" spans="1:7" ht="15" x14ac:dyDescent="0.25">
      <c r="A187" s="57">
        <v>44112</v>
      </c>
      <c r="B187" s="57">
        <v>44112</v>
      </c>
      <c r="C187" s="58" t="s">
        <v>107</v>
      </c>
      <c r="D187" s="58" t="s">
        <v>2743</v>
      </c>
      <c r="E187" s="133">
        <v>1</v>
      </c>
      <c r="F187" s="58"/>
      <c r="G187" s="55">
        <f t="shared" si="1"/>
        <v>1843.9900000000005</v>
      </c>
    </row>
    <row r="188" spans="1:7" ht="15" x14ac:dyDescent="0.25">
      <c r="A188" s="57">
        <v>44117</v>
      </c>
      <c r="B188" s="57">
        <v>44117</v>
      </c>
      <c r="C188" s="58" t="s">
        <v>107</v>
      </c>
      <c r="D188" s="58" t="s">
        <v>2759</v>
      </c>
      <c r="E188" s="133">
        <v>1.7</v>
      </c>
      <c r="F188" s="58"/>
      <c r="G188" s="55">
        <f t="shared" si="1"/>
        <v>1842.2900000000004</v>
      </c>
    </row>
    <row r="189" spans="1:7" ht="15" x14ac:dyDescent="0.25">
      <c r="A189" s="57">
        <v>44117</v>
      </c>
      <c r="B189" s="57">
        <v>44117</v>
      </c>
      <c r="C189" s="58" t="s">
        <v>107</v>
      </c>
      <c r="D189" s="58" t="s">
        <v>2760</v>
      </c>
      <c r="E189" s="133">
        <v>0.65</v>
      </c>
      <c r="F189" s="58"/>
      <c r="G189" s="55">
        <f t="shared" si="1"/>
        <v>1841.6400000000003</v>
      </c>
    </row>
    <row r="190" spans="1:7" ht="15" x14ac:dyDescent="0.25">
      <c r="A190" s="57">
        <v>44112</v>
      </c>
      <c r="B190" s="57">
        <v>44112</v>
      </c>
      <c r="C190" s="58" t="s">
        <v>689</v>
      </c>
      <c r="D190" s="58" t="s">
        <v>2761</v>
      </c>
      <c r="E190" s="133">
        <v>10</v>
      </c>
      <c r="F190" s="58"/>
      <c r="G190" s="55">
        <f t="shared" si="1"/>
        <v>1831.6400000000003</v>
      </c>
    </row>
    <row r="191" spans="1:7" ht="15" x14ac:dyDescent="0.25">
      <c r="A191" s="57">
        <v>44111</v>
      </c>
      <c r="B191" s="57">
        <v>44111</v>
      </c>
      <c r="C191" s="58" t="s">
        <v>2762</v>
      </c>
      <c r="D191" s="58" t="s">
        <v>2763</v>
      </c>
      <c r="E191" s="133">
        <v>8.39</v>
      </c>
      <c r="F191" s="58"/>
      <c r="G191" s="55">
        <f t="shared" si="1"/>
        <v>1823.2500000000002</v>
      </c>
    </row>
    <row r="192" spans="1:7" ht="15" x14ac:dyDescent="0.25">
      <c r="A192" s="57">
        <v>44118</v>
      </c>
      <c r="B192" s="57">
        <v>44118</v>
      </c>
      <c r="C192" s="58" t="s">
        <v>80</v>
      </c>
      <c r="D192" s="58" t="s">
        <v>2764</v>
      </c>
      <c r="E192" s="133">
        <v>4.95</v>
      </c>
      <c r="F192" s="58"/>
      <c r="G192" s="55">
        <f t="shared" si="1"/>
        <v>1818.3000000000002</v>
      </c>
    </row>
    <row r="193" spans="1:7" ht="15" x14ac:dyDescent="0.25">
      <c r="A193" s="57">
        <v>44091</v>
      </c>
      <c r="B193" s="57">
        <v>44091</v>
      </c>
      <c r="C193" s="58" t="s">
        <v>689</v>
      </c>
      <c r="D193" s="58" t="s">
        <v>2765</v>
      </c>
      <c r="E193" s="133">
        <v>2.5</v>
      </c>
      <c r="F193" s="58"/>
      <c r="G193" s="55">
        <f t="shared" si="1"/>
        <v>1815.8000000000002</v>
      </c>
    </row>
    <row r="194" spans="1:7" ht="15" x14ac:dyDescent="0.25">
      <c r="A194" s="57">
        <v>44092</v>
      </c>
      <c r="B194" s="57">
        <v>44092</v>
      </c>
      <c r="C194" s="58" t="s">
        <v>689</v>
      </c>
      <c r="D194" s="58" t="s">
        <v>2766</v>
      </c>
      <c r="E194" s="133">
        <v>11.45</v>
      </c>
      <c r="F194" s="58"/>
      <c r="G194" s="55">
        <f t="shared" si="1"/>
        <v>1804.3500000000001</v>
      </c>
    </row>
    <row r="195" spans="1:7" ht="15" x14ac:dyDescent="0.25">
      <c r="A195" s="57">
        <v>44117</v>
      </c>
      <c r="B195" s="57">
        <v>44117</v>
      </c>
      <c r="C195" s="58" t="s">
        <v>1730</v>
      </c>
      <c r="D195" s="58" t="s">
        <v>2124</v>
      </c>
      <c r="E195" s="133">
        <v>4.5999999999999996</v>
      </c>
      <c r="F195" s="58"/>
      <c r="G195" s="55">
        <f t="shared" si="1"/>
        <v>1799.7500000000002</v>
      </c>
    </row>
    <row r="196" spans="1:7" ht="15" x14ac:dyDescent="0.25">
      <c r="A196" s="57">
        <v>44118</v>
      </c>
      <c r="B196" s="57">
        <v>44118</v>
      </c>
      <c r="C196" s="58" t="s">
        <v>56</v>
      </c>
      <c r="D196" s="58" t="s">
        <v>2767</v>
      </c>
      <c r="E196" s="133">
        <v>5.3</v>
      </c>
      <c r="F196" s="58"/>
      <c r="G196" s="55">
        <f t="shared" si="1"/>
        <v>1794.4500000000003</v>
      </c>
    </row>
    <row r="197" spans="1:7" ht="15" x14ac:dyDescent="0.25">
      <c r="A197" s="57">
        <v>44118</v>
      </c>
      <c r="B197" s="57">
        <v>44118</v>
      </c>
      <c r="C197" s="58" t="s">
        <v>72</v>
      </c>
      <c r="D197" s="58" t="s">
        <v>2768</v>
      </c>
      <c r="E197" s="133">
        <v>7.95</v>
      </c>
      <c r="F197" s="58"/>
      <c r="G197" s="55">
        <f t="shared" si="1"/>
        <v>1786.5000000000002</v>
      </c>
    </row>
    <row r="198" spans="1:7" ht="15" x14ac:dyDescent="0.25">
      <c r="A198" s="57">
        <v>44118</v>
      </c>
      <c r="B198" s="57">
        <v>44118</v>
      </c>
      <c r="C198" s="58" t="s">
        <v>2616</v>
      </c>
      <c r="D198" s="58" t="s">
        <v>2769</v>
      </c>
      <c r="E198" s="133">
        <v>1.7</v>
      </c>
      <c r="F198" s="58"/>
      <c r="G198" s="55">
        <f t="shared" si="1"/>
        <v>1784.8000000000002</v>
      </c>
    </row>
    <row r="199" spans="1:7" ht="15" x14ac:dyDescent="0.25">
      <c r="A199" s="57">
        <v>44118</v>
      </c>
      <c r="B199" s="57">
        <v>44118</v>
      </c>
      <c r="C199" s="58" t="s">
        <v>2741</v>
      </c>
      <c r="D199" s="58" t="s">
        <v>2770</v>
      </c>
      <c r="E199" s="133">
        <v>1.55</v>
      </c>
      <c r="F199" s="58"/>
      <c r="G199" s="55">
        <f t="shared" si="1"/>
        <v>1783.2500000000002</v>
      </c>
    </row>
    <row r="200" spans="1:7" ht="15" x14ac:dyDescent="0.25">
      <c r="A200" s="57">
        <v>44118</v>
      </c>
      <c r="B200" s="57">
        <v>44118</v>
      </c>
      <c r="C200" s="58" t="s">
        <v>307</v>
      </c>
      <c r="D200" s="58" t="s">
        <v>2771</v>
      </c>
      <c r="E200" s="133">
        <v>3.3</v>
      </c>
      <c r="F200" s="58"/>
      <c r="G200" s="55">
        <f t="shared" si="1"/>
        <v>1779.9500000000003</v>
      </c>
    </row>
    <row r="201" spans="1:7" ht="15" x14ac:dyDescent="0.25">
      <c r="A201" s="57">
        <v>44111</v>
      </c>
      <c r="B201" s="57">
        <v>44111</v>
      </c>
      <c r="C201" s="58" t="s">
        <v>2671</v>
      </c>
      <c r="D201" s="58" t="s">
        <v>1015</v>
      </c>
      <c r="E201" s="133">
        <v>10</v>
      </c>
      <c r="F201" s="58"/>
      <c r="G201" s="55">
        <f t="shared" si="1"/>
        <v>1769.9500000000003</v>
      </c>
    </row>
    <row r="202" spans="1:7" ht="15" x14ac:dyDescent="0.25">
      <c r="A202" s="57">
        <v>44116</v>
      </c>
      <c r="B202" s="57">
        <v>44116</v>
      </c>
      <c r="C202" s="58" t="s">
        <v>81</v>
      </c>
      <c r="D202" s="58" t="s">
        <v>2772</v>
      </c>
      <c r="E202" s="133">
        <v>4.5</v>
      </c>
      <c r="F202" s="58"/>
      <c r="G202" s="55">
        <f t="shared" si="1"/>
        <v>1765.4500000000003</v>
      </c>
    </row>
    <row r="203" spans="1:7" ht="15" x14ac:dyDescent="0.25">
      <c r="A203" s="57">
        <v>44116</v>
      </c>
      <c r="B203" s="57">
        <v>44116</v>
      </c>
      <c r="C203" s="58" t="s">
        <v>1414</v>
      </c>
      <c r="D203" s="58" t="s">
        <v>2773</v>
      </c>
      <c r="E203" s="133">
        <v>8.4</v>
      </c>
      <c r="F203" s="58"/>
      <c r="G203" s="55">
        <f t="shared" si="1"/>
        <v>1757.0500000000002</v>
      </c>
    </row>
    <row r="204" spans="1:7" ht="15" x14ac:dyDescent="0.25">
      <c r="A204" s="57">
        <v>44117</v>
      </c>
      <c r="B204" s="57">
        <v>44117</v>
      </c>
      <c r="C204" s="58" t="s">
        <v>2774</v>
      </c>
      <c r="D204" s="58" t="s">
        <v>2124</v>
      </c>
      <c r="E204" s="133">
        <v>10</v>
      </c>
      <c r="F204" s="58"/>
      <c r="G204" s="55">
        <f t="shared" si="1"/>
        <v>1747.0500000000002</v>
      </c>
    </row>
    <row r="205" spans="1:7" ht="15" x14ac:dyDescent="0.25">
      <c r="A205" s="57">
        <v>44121</v>
      </c>
      <c r="B205" s="57">
        <v>44121</v>
      </c>
      <c r="C205" s="58" t="s">
        <v>2656</v>
      </c>
      <c r="D205" s="58" t="s">
        <v>2775</v>
      </c>
      <c r="E205" s="133">
        <v>2.2000000000000002</v>
      </c>
      <c r="F205" s="58"/>
      <c r="G205" s="55">
        <f t="shared" si="1"/>
        <v>1744.8500000000001</v>
      </c>
    </row>
    <row r="206" spans="1:7" ht="15" x14ac:dyDescent="0.25">
      <c r="A206" s="57">
        <v>44110</v>
      </c>
      <c r="B206" s="57">
        <v>44110</v>
      </c>
      <c r="C206" s="58" t="s">
        <v>689</v>
      </c>
      <c r="D206" s="58" t="s">
        <v>2776</v>
      </c>
      <c r="E206" s="133">
        <v>1.4</v>
      </c>
      <c r="F206" s="58"/>
      <c r="G206" s="55">
        <f t="shared" si="1"/>
        <v>1743.45</v>
      </c>
    </row>
    <row r="207" spans="1:7" ht="15" x14ac:dyDescent="0.25">
      <c r="A207" s="57">
        <v>44117</v>
      </c>
      <c r="B207" s="57">
        <v>44117</v>
      </c>
      <c r="C207" s="58" t="s">
        <v>107</v>
      </c>
      <c r="D207" s="58" t="s">
        <v>1444</v>
      </c>
      <c r="E207" s="133">
        <v>2.7</v>
      </c>
      <c r="F207" s="58"/>
      <c r="G207" s="55">
        <f t="shared" si="1"/>
        <v>1740.75</v>
      </c>
    </row>
    <row r="208" spans="1:7" ht="15" x14ac:dyDescent="0.25">
      <c r="A208" s="57">
        <v>44119</v>
      </c>
      <c r="B208" s="57">
        <v>44119</v>
      </c>
      <c r="C208" s="58" t="s">
        <v>2650</v>
      </c>
      <c r="D208" s="58" t="s">
        <v>2777</v>
      </c>
      <c r="E208" s="133">
        <v>14.9</v>
      </c>
      <c r="F208" s="58"/>
      <c r="G208" s="55">
        <f t="shared" si="1"/>
        <v>1725.85</v>
      </c>
    </row>
    <row r="209" spans="1:7" ht="15" x14ac:dyDescent="0.25">
      <c r="A209" s="57">
        <v>44112</v>
      </c>
      <c r="B209" s="57">
        <v>44112</v>
      </c>
      <c r="C209" s="58" t="s">
        <v>2778</v>
      </c>
      <c r="D209" s="58" t="s">
        <v>2763</v>
      </c>
      <c r="E209" s="133">
        <v>12.9</v>
      </c>
      <c r="F209" s="58"/>
      <c r="G209" s="55">
        <f t="shared" si="1"/>
        <v>1712.9499999999998</v>
      </c>
    </row>
    <row r="210" spans="1:7" ht="15" x14ac:dyDescent="0.25">
      <c r="A210" s="57">
        <v>44119</v>
      </c>
      <c r="B210" s="57">
        <v>44119</v>
      </c>
      <c r="C210" s="58" t="s">
        <v>56</v>
      </c>
      <c r="D210" s="58" t="s">
        <v>2779</v>
      </c>
      <c r="E210" s="133">
        <v>4.5999999999999996</v>
      </c>
      <c r="F210" s="58"/>
      <c r="G210" s="55">
        <f t="shared" si="1"/>
        <v>1708.35</v>
      </c>
    </row>
    <row r="211" spans="1:7" ht="15" x14ac:dyDescent="0.25">
      <c r="A211" s="57">
        <v>44119</v>
      </c>
      <c r="B211" s="57">
        <v>44119</v>
      </c>
      <c r="C211" s="58" t="s">
        <v>49</v>
      </c>
      <c r="D211" s="58" t="s">
        <v>2780</v>
      </c>
      <c r="E211" s="133">
        <v>2.1</v>
      </c>
      <c r="F211" s="58"/>
      <c r="G211" s="55">
        <f t="shared" si="1"/>
        <v>1706.25</v>
      </c>
    </row>
    <row r="212" spans="1:7" ht="15" x14ac:dyDescent="0.25">
      <c r="A212" s="57">
        <v>44120</v>
      </c>
      <c r="B212" s="57">
        <v>44120</v>
      </c>
      <c r="C212" s="58" t="s">
        <v>788</v>
      </c>
      <c r="D212" s="58" t="s">
        <v>2781</v>
      </c>
      <c r="E212" s="133">
        <v>1.75</v>
      </c>
      <c r="F212" s="58"/>
      <c r="G212" s="55">
        <f t="shared" si="1"/>
        <v>1704.5</v>
      </c>
    </row>
    <row r="213" spans="1:7" ht="15" x14ac:dyDescent="0.25">
      <c r="A213" s="57">
        <v>44119</v>
      </c>
      <c r="B213" s="57">
        <v>44119</v>
      </c>
      <c r="C213" s="58" t="s">
        <v>72</v>
      </c>
      <c r="D213" s="58" t="s">
        <v>2782</v>
      </c>
      <c r="E213" s="133">
        <v>11.2</v>
      </c>
      <c r="F213" s="58"/>
      <c r="G213" s="55">
        <f t="shared" si="1"/>
        <v>1693.3</v>
      </c>
    </row>
    <row r="214" spans="1:7" ht="15" x14ac:dyDescent="0.25">
      <c r="A214" s="57">
        <v>44120</v>
      </c>
      <c r="B214" s="57">
        <v>44120</v>
      </c>
      <c r="C214" s="58" t="s">
        <v>72</v>
      </c>
      <c r="D214" s="58" t="s">
        <v>2783</v>
      </c>
      <c r="E214" s="133">
        <v>8.1999999999999993</v>
      </c>
      <c r="F214" s="58"/>
      <c r="G214" s="55">
        <f t="shared" si="1"/>
        <v>1685.1</v>
      </c>
    </row>
    <row r="215" spans="1:7" ht="15" x14ac:dyDescent="0.25">
      <c r="A215" s="57">
        <v>44112</v>
      </c>
      <c r="B215" s="57">
        <v>44112</v>
      </c>
      <c r="C215" s="58" t="s">
        <v>2616</v>
      </c>
      <c r="D215" s="58" t="s">
        <v>806</v>
      </c>
      <c r="E215" s="133">
        <v>9.1</v>
      </c>
      <c r="F215" s="58"/>
      <c r="G215" s="55">
        <f t="shared" si="1"/>
        <v>1676</v>
      </c>
    </row>
    <row r="216" spans="1:7" ht="15" x14ac:dyDescent="0.25">
      <c r="A216" s="57">
        <v>44112</v>
      </c>
      <c r="B216" s="57">
        <v>44112</v>
      </c>
      <c r="C216" s="58" t="s">
        <v>2778</v>
      </c>
      <c r="D216" s="58" t="s">
        <v>756</v>
      </c>
      <c r="E216" s="133">
        <v>15.9</v>
      </c>
      <c r="F216" s="58"/>
      <c r="G216" s="55">
        <f t="shared" si="1"/>
        <v>1660.1</v>
      </c>
    </row>
    <row r="217" spans="1:7" ht="15" x14ac:dyDescent="0.25">
      <c r="A217" s="57">
        <v>44120</v>
      </c>
      <c r="B217" s="57">
        <v>44120</v>
      </c>
      <c r="C217" s="58" t="s">
        <v>2141</v>
      </c>
      <c r="D217" s="58" t="s">
        <v>2784</v>
      </c>
      <c r="E217" s="133">
        <v>3.05</v>
      </c>
      <c r="F217" s="58"/>
      <c r="G217" s="55">
        <f t="shared" si="1"/>
        <v>1657.05</v>
      </c>
    </row>
    <row r="218" spans="1:7" ht="15" x14ac:dyDescent="0.25">
      <c r="A218" s="57">
        <v>44119</v>
      </c>
      <c r="B218" s="57">
        <v>44119</v>
      </c>
      <c r="C218" s="62" t="s">
        <v>2785</v>
      </c>
      <c r="D218" s="62" t="s">
        <v>2786</v>
      </c>
      <c r="E218" s="133">
        <v>2.2000000000000002</v>
      </c>
      <c r="F218" s="58"/>
      <c r="G218" s="55">
        <f t="shared" si="1"/>
        <v>1654.85</v>
      </c>
    </row>
    <row r="219" spans="1:7" ht="15" x14ac:dyDescent="0.25">
      <c r="A219" s="57">
        <v>44120</v>
      </c>
      <c r="B219" s="57">
        <v>44120</v>
      </c>
      <c r="C219" s="62" t="s">
        <v>2616</v>
      </c>
      <c r="D219" s="62" t="s">
        <v>7</v>
      </c>
      <c r="E219" s="133">
        <v>6.4</v>
      </c>
      <c r="F219" s="58"/>
      <c r="G219" s="55">
        <f t="shared" si="1"/>
        <v>1648.4499999999998</v>
      </c>
    </row>
    <row r="220" spans="1:7" ht="15" x14ac:dyDescent="0.25">
      <c r="A220" s="57">
        <v>44120</v>
      </c>
      <c r="B220" s="57">
        <v>44120</v>
      </c>
      <c r="C220" s="62" t="s">
        <v>1751</v>
      </c>
      <c r="D220" s="62" t="s">
        <v>2787</v>
      </c>
      <c r="E220" s="133">
        <v>0.1</v>
      </c>
      <c r="F220" s="58"/>
      <c r="G220" s="55">
        <f t="shared" si="1"/>
        <v>1648.35</v>
      </c>
    </row>
    <row r="221" spans="1:7" ht="15" x14ac:dyDescent="0.25">
      <c r="A221" s="57">
        <v>44113</v>
      </c>
      <c r="B221" s="57">
        <v>44113</v>
      </c>
      <c r="C221" s="62" t="s">
        <v>2616</v>
      </c>
      <c r="D221" s="62" t="s">
        <v>2161</v>
      </c>
      <c r="E221" s="133">
        <v>3.7</v>
      </c>
      <c r="F221" s="58"/>
      <c r="G221" s="55">
        <f t="shared" si="1"/>
        <v>1644.6499999999999</v>
      </c>
    </row>
    <row r="222" spans="1:7" ht="15" x14ac:dyDescent="0.25">
      <c r="A222" s="57">
        <v>44120</v>
      </c>
      <c r="B222" s="65">
        <v>44120</v>
      </c>
      <c r="C222" s="232" t="s">
        <v>710</v>
      </c>
      <c r="D222" s="233" t="s">
        <v>2788</v>
      </c>
      <c r="E222" s="234">
        <v>1.5</v>
      </c>
      <c r="F222" s="58"/>
      <c r="G222" s="55">
        <f t="shared" ref="G222:G301" si="2">G221-E222</f>
        <v>1643.1499999999999</v>
      </c>
    </row>
    <row r="223" spans="1:7" ht="15" x14ac:dyDescent="0.25">
      <c r="A223" s="57">
        <v>44111</v>
      </c>
      <c r="B223" s="65">
        <v>44111</v>
      </c>
      <c r="C223" s="232" t="s">
        <v>2620</v>
      </c>
      <c r="D223" s="233" t="s">
        <v>2789</v>
      </c>
      <c r="E223" s="234">
        <v>5.5</v>
      </c>
      <c r="F223" s="58"/>
      <c r="G223" s="55">
        <f t="shared" si="2"/>
        <v>1637.6499999999999</v>
      </c>
    </row>
    <row r="224" spans="1:7" ht="15" x14ac:dyDescent="0.25">
      <c r="A224" s="57">
        <v>44092</v>
      </c>
      <c r="B224" s="65">
        <v>44092</v>
      </c>
      <c r="C224" s="232" t="s">
        <v>2616</v>
      </c>
      <c r="D224" s="233" t="s">
        <v>2790</v>
      </c>
      <c r="E224" s="234">
        <v>1.55</v>
      </c>
      <c r="F224" s="58"/>
      <c r="G224" s="55">
        <f t="shared" si="2"/>
        <v>1636.1</v>
      </c>
    </row>
    <row r="225" spans="1:7" ht="15" x14ac:dyDescent="0.25">
      <c r="A225" s="57">
        <v>44113</v>
      </c>
      <c r="B225" s="65">
        <v>44113</v>
      </c>
      <c r="C225" s="232" t="s">
        <v>2616</v>
      </c>
      <c r="D225" s="233" t="s">
        <v>756</v>
      </c>
      <c r="E225" s="234">
        <v>11.05</v>
      </c>
      <c r="F225" s="58"/>
      <c r="G225" s="55">
        <f t="shared" si="2"/>
        <v>1625.05</v>
      </c>
    </row>
    <row r="226" spans="1:7" ht="15" x14ac:dyDescent="0.25">
      <c r="A226" s="57">
        <v>44123</v>
      </c>
      <c r="B226" s="65">
        <v>44123</v>
      </c>
      <c r="C226" s="232" t="s">
        <v>710</v>
      </c>
      <c r="D226" s="233" t="s">
        <v>2788</v>
      </c>
      <c r="E226" s="234">
        <v>0.8</v>
      </c>
      <c r="F226" s="58"/>
      <c r="G226" s="55">
        <f t="shared" si="2"/>
        <v>1624.25</v>
      </c>
    </row>
    <row r="227" spans="1:7" ht="15" x14ac:dyDescent="0.25">
      <c r="A227" s="57">
        <v>44120</v>
      </c>
      <c r="B227" s="65">
        <v>44120</v>
      </c>
      <c r="C227" s="232" t="s">
        <v>710</v>
      </c>
      <c r="D227" s="233" t="s">
        <v>1444</v>
      </c>
      <c r="E227" s="234">
        <v>1.7</v>
      </c>
      <c r="F227" s="58"/>
      <c r="G227" s="55">
        <f t="shared" si="2"/>
        <v>1622.55</v>
      </c>
    </row>
    <row r="228" spans="1:7" ht="15" x14ac:dyDescent="0.25">
      <c r="A228" s="57">
        <v>44120</v>
      </c>
      <c r="B228" s="65">
        <v>44120</v>
      </c>
      <c r="C228" s="232" t="s">
        <v>710</v>
      </c>
      <c r="D228" s="233" t="s">
        <v>2788</v>
      </c>
      <c r="E228" s="234">
        <v>1.5</v>
      </c>
      <c r="F228" s="58"/>
      <c r="G228" s="55">
        <f t="shared" si="2"/>
        <v>1621.05</v>
      </c>
    </row>
    <row r="229" spans="1:7" ht="15" x14ac:dyDescent="0.25">
      <c r="A229" s="57">
        <v>44118</v>
      </c>
      <c r="B229" s="65">
        <v>44120</v>
      </c>
      <c r="C229" s="232" t="s">
        <v>710</v>
      </c>
      <c r="D229" s="233" t="s">
        <v>2788</v>
      </c>
      <c r="E229" s="234">
        <v>1.5</v>
      </c>
      <c r="F229" s="58"/>
      <c r="G229" s="55">
        <f t="shared" si="2"/>
        <v>1619.55</v>
      </c>
    </row>
    <row r="230" spans="1:7" ht="15" x14ac:dyDescent="0.25">
      <c r="A230" s="57">
        <v>44118</v>
      </c>
      <c r="B230" s="65">
        <v>44120</v>
      </c>
      <c r="C230" s="232" t="s">
        <v>710</v>
      </c>
      <c r="D230" s="233" t="s">
        <v>2788</v>
      </c>
      <c r="E230" s="234">
        <v>1.4</v>
      </c>
      <c r="F230" s="58"/>
      <c r="G230" s="55">
        <f t="shared" si="2"/>
        <v>1618.1499999999999</v>
      </c>
    </row>
    <row r="231" spans="1:7" ht="15" x14ac:dyDescent="0.25">
      <c r="A231" s="57">
        <v>44119</v>
      </c>
      <c r="B231" s="65">
        <v>44119</v>
      </c>
      <c r="C231" s="232" t="s">
        <v>710</v>
      </c>
      <c r="D231" s="233" t="s">
        <v>2788</v>
      </c>
      <c r="E231" s="234">
        <v>1.45</v>
      </c>
      <c r="F231" s="58"/>
      <c r="G231" s="55">
        <f t="shared" si="2"/>
        <v>1616.6999999999998</v>
      </c>
    </row>
    <row r="232" spans="1:7" ht="15" x14ac:dyDescent="0.25">
      <c r="A232" s="57">
        <v>44119</v>
      </c>
      <c r="B232" s="65">
        <v>44119</v>
      </c>
      <c r="C232" s="232" t="s">
        <v>710</v>
      </c>
      <c r="D232" s="233" t="s">
        <v>2788</v>
      </c>
      <c r="E232" s="234">
        <v>0.7</v>
      </c>
      <c r="F232" s="58"/>
      <c r="G232" s="55">
        <f t="shared" si="2"/>
        <v>1615.9999999999998</v>
      </c>
    </row>
    <row r="233" spans="1:7" ht="15" x14ac:dyDescent="0.25">
      <c r="A233" s="57">
        <v>44119</v>
      </c>
      <c r="B233" s="65">
        <v>44119</v>
      </c>
      <c r="C233" s="232" t="s">
        <v>710</v>
      </c>
      <c r="D233" s="233" t="s">
        <v>2788</v>
      </c>
      <c r="E233" s="234">
        <v>1.3</v>
      </c>
      <c r="F233" s="58"/>
      <c r="G233" s="55">
        <f t="shared" si="2"/>
        <v>1614.6999999999998</v>
      </c>
    </row>
    <row r="234" spans="1:7" ht="15" x14ac:dyDescent="0.25">
      <c r="A234" s="57">
        <v>44119</v>
      </c>
      <c r="B234" s="65">
        <v>44119</v>
      </c>
      <c r="C234" s="232" t="s">
        <v>710</v>
      </c>
      <c r="D234" s="233" t="s">
        <v>2788</v>
      </c>
      <c r="E234" s="234">
        <v>0.5</v>
      </c>
      <c r="F234" s="58"/>
      <c r="G234" s="55">
        <f t="shared" si="2"/>
        <v>1614.1999999999998</v>
      </c>
    </row>
    <row r="235" spans="1:7" ht="15" x14ac:dyDescent="0.25">
      <c r="A235" s="57">
        <v>44043</v>
      </c>
      <c r="B235" s="65">
        <v>44119</v>
      </c>
      <c r="C235" s="232" t="s">
        <v>2616</v>
      </c>
      <c r="D235" s="233" t="s">
        <v>1294</v>
      </c>
      <c r="E235" s="234">
        <v>7.3</v>
      </c>
      <c r="F235" s="58"/>
      <c r="G235" s="55">
        <f t="shared" si="2"/>
        <v>1606.8999999999999</v>
      </c>
    </row>
    <row r="236" spans="1:7" ht="15" x14ac:dyDescent="0.25">
      <c r="A236" s="57">
        <v>43999</v>
      </c>
      <c r="B236" s="65">
        <v>43999</v>
      </c>
      <c r="C236" s="232" t="s">
        <v>107</v>
      </c>
      <c r="D236" s="233" t="s">
        <v>2791</v>
      </c>
      <c r="E236" s="234">
        <v>1</v>
      </c>
      <c r="F236" s="58"/>
      <c r="G236" s="55">
        <f t="shared" si="2"/>
        <v>1605.8999999999999</v>
      </c>
    </row>
    <row r="237" spans="1:7" ht="15" x14ac:dyDescent="0.25">
      <c r="A237" s="57">
        <v>44113</v>
      </c>
      <c r="B237" s="65">
        <v>44113</v>
      </c>
      <c r="C237" s="232" t="s">
        <v>72</v>
      </c>
      <c r="D237" s="233" t="s">
        <v>2792</v>
      </c>
      <c r="E237" s="234">
        <v>3</v>
      </c>
      <c r="F237" s="58"/>
      <c r="G237" s="55">
        <f t="shared" si="2"/>
        <v>1602.8999999999999</v>
      </c>
    </row>
    <row r="238" spans="1:7" ht="15" x14ac:dyDescent="0.25">
      <c r="A238" s="57">
        <v>44113</v>
      </c>
      <c r="B238" s="65">
        <v>44119</v>
      </c>
      <c r="C238" s="232" t="s">
        <v>1508</v>
      </c>
      <c r="D238" s="233" t="s">
        <v>2792</v>
      </c>
      <c r="E238" s="234">
        <v>7.25</v>
      </c>
      <c r="F238" s="58"/>
      <c r="G238" s="55">
        <f t="shared" si="2"/>
        <v>1595.6499999999999</v>
      </c>
    </row>
    <row r="239" spans="1:7" ht="15" x14ac:dyDescent="0.25">
      <c r="A239" s="57">
        <v>44105</v>
      </c>
      <c r="B239" s="65">
        <v>44105</v>
      </c>
      <c r="C239" s="232" t="s">
        <v>2616</v>
      </c>
      <c r="D239" s="233" t="s">
        <v>2793</v>
      </c>
      <c r="E239" s="234">
        <v>3.05</v>
      </c>
      <c r="F239" s="58"/>
      <c r="G239" s="55">
        <f t="shared" si="2"/>
        <v>1592.6</v>
      </c>
    </row>
    <row r="240" spans="1:7" ht="15" x14ac:dyDescent="0.25">
      <c r="A240" s="57">
        <v>44113</v>
      </c>
      <c r="B240" s="65">
        <v>44113</v>
      </c>
      <c r="C240" s="232" t="s">
        <v>2668</v>
      </c>
      <c r="D240" s="233" t="s">
        <v>2747</v>
      </c>
      <c r="E240" s="234">
        <v>13.7</v>
      </c>
      <c r="F240" s="58"/>
      <c r="G240" s="55">
        <f t="shared" si="2"/>
        <v>1578.8999999999999</v>
      </c>
    </row>
    <row r="241" spans="1:7" ht="15" x14ac:dyDescent="0.25">
      <c r="A241" s="57">
        <v>44120</v>
      </c>
      <c r="B241" s="65">
        <v>44120</v>
      </c>
      <c r="C241" s="232" t="s">
        <v>710</v>
      </c>
      <c r="D241" s="233" t="s">
        <v>2794</v>
      </c>
      <c r="E241" s="234">
        <v>1.75</v>
      </c>
      <c r="F241" s="58"/>
      <c r="G241" s="55">
        <f t="shared" si="2"/>
        <v>1577.1499999999999</v>
      </c>
    </row>
    <row r="242" spans="1:7" ht="15" x14ac:dyDescent="0.25">
      <c r="A242" s="57">
        <v>44120</v>
      </c>
      <c r="B242" s="65">
        <v>44120</v>
      </c>
      <c r="C242" s="232" t="s">
        <v>80</v>
      </c>
      <c r="D242" s="233" t="s">
        <v>2795</v>
      </c>
      <c r="E242" s="234">
        <v>3.85</v>
      </c>
      <c r="F242" s="58"/>
      <c r="G242" s="55">
        <f t="shared" si="2"/>
        <v>1573.3</v>
      </c>
    </row>
    <row r="243" spans="1:7" ht="15" x14ac:dyDescent="0.25">
      <c r="A243" s="57">
        <v>44120</v>
      </c>
      <c r="B243" s="65">
        <v>44120</v>
      </c>
      <c r="C243" s="232" t="s">
        <v>689</v>
      </c>
      <c r="D243" s="233" t="s">
        <v>170</v>
      </c>
      <c r="E243" s="234">
        <v>3.4</v>
      </c>
      <c r="F243" s="58"/>
      <c r="G243" s="55">
        <f t="shared" si="2"/>
        <v>1569.8999999999999</v>
      </c>
    </row>
    <row r="244" spans="1:7" ht="15" x14ac:dyDescent="0.25">
      <c r="A244" s="57">
        <v>44121</v>
      </c>
      <c r="B244" s="65">
        <v>44121</v>
      </c>
      <c r="C244" s="232" t="s">
        <v>56</v>
      </c>
      <c r="D244" s="233" t="s">
        <v>2796</v>
      </c>
      <c r="E244" s="234">
        <v>6.6</v>
      </c>
      <c r="F244" s="58"/>
      <c r="G244" s="55">
        <f t="shared" si="2"/>
        <v>1563.3</v>
      </c>
    </row>
    <row r="245" spans="1:7" ht="15" x14ac:dyDescent="0.25">
      <c r="A245" s="57">
        <v>44121</v>
      </c>
      <c r="B245" s="65">
        <v>44121</v>
      </c>
      <c r="C245" s="232" t="s">
        <v>2650</v>
      </c>
      <c r="D245" s="233" t="s">
        <v>2651</v>
      </c>
      <c r="E245" s="234">
        <v>24.88</v>
      </c>
      <c r="F245" s="58"/>
      <c r="G245" s="55">
        <f t="shared" si="2"/>
        <v>1538.4199999999998</v>
      </c>
    </row>
    <row r="246" spans="1:7" ht="15" x14ac:dyDescent="0.25">
      <c r="A246" s="57">
        <v>44122</v>
      </c>
      <c r="B246" s="65">
        <v>44122</v>
      </c>
      <c r="C246" s="232" t="s">
        <v>2650</v>
      </c>
      <c r="D246" s="233" t="s">
        <v>2651</v>
      </c>
      <c r="E246" s="234">
        <v>25.82</v>
      </c>
      <c r="F246" s="58"/>
      <c r="G246" s="55">
        <f t="shared" si="2"/>
        <v>1512.6</v>
      </c>
    </row>
    <row r="247" spans="1:7" ht="15" x14ac:dyDescent="0.25">
      <c r="A247" s="57">
        <v>44122</v>
      </c>
      <c r="B247" s="65">
        <v>44122</v>
      </c>
      <c r="C247" s="232" t="s">
        <v>2656</v>
      </c>
      <c r="D247" s="233" t="s">
        <v>2797</v>
      </c>
      <c r="E247" s="234">
        <v>2</v>
      </c>
      <c r="F247" s="58"/>
      <c r="G247" s="55">
        <f t="shared" si="2"/>
        <v>1510.6</v>
      </c>
    </row>
    <row r="248" spans="1:7" ht="15" x14ac:dyDescent="0.25">
      <c r="A248" s="57">
        <v>44118</v>
      </c>
      <c r="B248" s="65">
        <v>44118</v>
      </c>
      <c r="C248" s="232" t="s">
        <v>2616</v>
      </c>
      <c r="D248" s="233" t="s">
        <v>1294</v>
      </c>
      <c r="E248" s="234">
        <v>8.15</v>
      </c>
      <c r="F248" s="58"/>
      <c r="G248" s="55">
        <f t="shared" si="2"/>
        <v>1502.4499999999998</v>
      </c>
    </row>
    <row r="249" spans="1:7" ht="15" x14ac:dyDescent="0.25">
      <c r="A249" s="57">
        <v>44111</v>
      </c>
      <c r="B249" s="65">
        <v>44111</v>
      </c>
      <c r="C249" s="232" t="s">
        <v>2616</v>
      </c>
      <c r="D249" s="233" t="s">
        <v>1294</v>
      </c>
      <c r="E249" s="234">
        <v>5</v>
      </c>
      <c r="F249" s="58"/>
      <c r="G249" s="55">
        <f t="shared" si="2"/>
        <v>1497.4499999999998</v>
      </c>
    </row>
    <row r="250" spans="1:7" ht="15" x14ac:dyDescent="0.25">
      <c r="A250" s="57">
        <v>44117</v>
      </c>
      <c r="B250" s="65">
        <v>44117</v>
      </c>
      <c r="C250" s="232" t="s">
        <v>2616</v>
      </c>
      <c r="D250" s="233" t="s">
        <v>1294</v>
      </c>
      <c r="E250" s="234">
        <v>10.9</v>
      </c>
      <c r="F250" s="58"/>
      <c r="G250" s="55">
        <f t="shared" si="2"/>
        <v>1486.5499999999997</v>
      </c>
    </row>
    <row r="251" spans="1:7" ht="15" x14ac:dyDescent="0.25">
      <c r="A251" s="57">
        <v>44111</v>
      </c>
      <c r="B251" s="65">
        <v>44111</v>
      </c>
      <c r="C251" s="232" t="s">
        <v>2616</v>
      </c>
      <c r="D251" s="233" t="s">
        <v>1015</v>
      </c>
      <c r="E251" s="234">
        <v>11.15</v>
      </c>
      <c r="F251" s="58"/>
      <c r="G251" s="55">
        <f t="shared" si="2"/>
        <v>1475.3999999999996</v>
      </c>
    </row>
    <row r="252" spans="1:7" ht="15" x14ac:dyDescent="0.25">
      <c r="A252" s="57">
        <v>44112</v>
      </c>
      <c r="B252" s="65">
        <v>44112</v>
      </c>
      <c r="C252" s="232" t="s">
        <v>2798</v>
      </c>
      <c r="D252" s="233" t="s">
        <v>2799</v>
      </c>
      <c r="E252" s="234">
        <v>0.6</v>
      </c>
      <c r="F252" s="58"/>
      <c r="G252" s="55">
        <f t="shared" si="2"/>
        <v>1474.7999999999997</v>
      </c>
    </row>
    <row r="253" spans="1:7" ht="15" x14ac:dyDescent="0.25">
      <c r="A253" s="57">
        <v>44127</v>
      </c>
      <c r="B253" s="65">
        <v>44127</v>
      </c>
      <c r="C253" s="232" t="s">
        <v>87</v>
      </c>
      <c r="D253" s="233" t="s">
        <v>2800</v>
      </c>
      <c r="E253" s="234">
        <v>4.8499999999999996</v>
      </c>
      <c r="F253" s="58"/>
      <c r="G253" s="55">
        <f t="shared" si="2"/>
        <v>1469.9499999999998</v>
      </c>
    </row>
    <row r="254" spans="1:7" ht="15" x14ac:dyDescent="0.25">
      <c r="A254" s="57">
        <v>44126</v>
      </c>
      <c r="B254" s="65">
        <v>44126</v>
      </c>
      <c r="C254" s="232" t="s">
        <v>307</v>
      </c>
      <c r="D254" s="233" t="s">
        <v>2788</v>
      </c>
      <c r="E254" s="234">
        <v>1.1499999999999999</v>
      </c>
      <c r="F254" s="58"/>
      <c r="G254" s="55">
        <f t="shared" si="2"/>
        <v>1468.7999999999997</v>
      </c>
    </row>
    <row r="255" spans="1:7" ht="15" x14ac:dyDescent="0.25">
      <c r="A255" s="57">
        <v>44127</v>
      </c>
      <c r="B255" s="65">
        <v>44127</v>
      </c>
      <c r="C255" s="232" t="s">
        <v>80</v>
      </c>
      <c r="D255" s="233" t="s">
        <v>2801</v>
      </c>
      <c r="E255" s="234">
        <v>3.7</v>
      </c>
      <c r="F255" s="58"/>
      <c r="G255" s="55">
        <f t="shared" si="2"/>
        <v>1465.0999999999997</v>
      </c>
    </row>
    <row r="256" spans="1:7" ht="15" x14ac:dyDescent="0.25">
      <c r="A256" s="57">
        <v>44127</v>
      </c>
      <c r="B256" s="65">
        <v>44127</v>
      </c>
      <c r="C256" s="232" t="s">
        <v>56</v>
      </c>
      <c r="D256" s="233" t="s">
        <v>2788</v>
      </c>
      <c r="E256" s="234">
        <v>10.3</v>
      </c>
      <c r="F256" s="58"/>
      <c r="G256" s="55">
        <f t="shared" si="2"/>
        <v>1454.7999999999997</v>
      </c>
    </row>
    <row r="257" spans="1:7" ht="15" x14ac:dyDescent="0.25">
      <c r="A257" s="57">
        <v>44126</v>
      </c>
      <c r="B257" s="65">
        <v>44126</v>
      </c>
      <c r="C257" s="232" t="s">
        <v>56</v>
      </c>
      <c r="D257" s="233" t="s">
        <v>2788</v>
      </c>
      <c r="E257" s="234">
        <v>12.45</v>
      </c>
      <c r="F257" s="58"/>
      <c r="G257" s="55">
        <f t="shared" si="2"/>
        <v>1442.3499999999997</v>
      </c>
    </row>
    <row r="258" spans="1:7" ht="15" x14ac:dyDescent="0.25">
      <c r="A258" s="57">
        <v>44126</v>
      </c>
      <c r="B258" s="65">
        <v>44126</v>
      </c>
      <c r="C258" s="232" t="s">
        <v>2802</v>
      </c>
      <c r="D258" s="233" t="s">
        <v>2803</v>
      </c>
      <c r="E258" s="234">
        <v>153.91</v>
      </c>
      <c r="F258" s="58"/>
      <c r="G258" s="55">
        <f t="shared" si="2"/>
        <v>1288.4399999999996</v>
      </c>
    </row>
    <row r="259" spans="1:7" ht="15" x14ac:dyDescent="0.25">
      <c r="A259" s="57">
        <v>44127</v>
      </c>
      <c r="B259" s="65">
        <v>44127</v>
      </c>
      <c r="C259" s="237" t="s">
        <v>2398</v>
      </c>
      <c r="D259" s="233" t="s">
        <v>2804</v>
      </c>
      <c r="E259" s="234">
        <v>3.2</v>
      </c>
      <c r="F259" s="58"/>
      <c r="G259" s="55">
        <f t="shared" si="2"/>
        <v>1285.2399999999996</v>
      </c>
    </row>
    <row r="260" spans="1:7" ht="15" x14ac:dyDescent="0.25">
      <c r="A260" s="57">
        <v>44130</v>
      </c>
      <c r="B260" s="65">
        <v>44130</v>
      </c>
      <c r="C260" s="232" t="s">
        <v>615</v>
      </c>
      <c r="D260" s="233" t="s">
        <v>2805</v>
      </c>
      <c r="E260" s="234">
        <v>2.6</v>
      </c>
      <c r="F260" s="58"/>
      <c r="G260" s="55">
        <f t="shared" si="2"/>
        <v>1282.6399999999996</v>
      </c>
    </row>
    <row r="261" spans="1:7" ht="15" x14ac:dyDescent="0.25">
      <c r="A261" s="57">
        <v>44127</v>
      </c>
      <c r="B261" s="65">
        <v>44127</v>
      </c>
      <c r="C261" s="232" t="s">
        <v>2616</v>
      </c>
      <c r="D261" s="233" t="s">
        <v>18</v>
      </c>
      <c r="E261" s="234">
        <v>7.85</v>
      </c>
      <c r="F261" s="58"/>
      <c r="G261" s="55">
        <f t="shared" si="2"/>
        <v>1274.7899999999997</v>
      </c>
    </row>
    <row r="262" spans="1:7" ht="15" x14ac:dyDescent="0.25">
      <c r="A262" s="57">
        <v>44124</v>
      </c>
      <c r="B262" s="65">
        <v>44124</v>
      </c>
      <c r="C262" s="232" t="s">
        <v>2806</v>
      </c>
      <c r="D262" s="233" t="s">
        <v>2803</v>
      </c>
      <c r="E262" s="234">
        <v>2.9</v>
      </c>
      <c r="F262" s="58"/>
      <c r="G262" s="55">
        <f t="shared" si="2"/>
        <v>1271.8899999999996</v>
      </c>
    </row>
    <row r="263" spans="1:7" ht="15" x14ac:dyDescent="0.25">
      <c r="A263" s="57">
        <v>44124</v>
      </c>
      <c r="B263" s="65">
        <v>44124</v>
      </c>
      <c r="C263" s="232" t="s">
        <v>56</v>
      </c>
      <c r="D263" s="233" t="s">
        <v>2803</v>
      </c>
      <c r="E263" s="234">
        <v>21.35</v>
      </c>
      <c r="F263" s="58"/>
      <c r="G263" s="55">
        <f t="shared" si="2"/>
        <v>1250.5399999999997</v>
      </c>
    </row>
    <row r="264" spans="1:7" ht="15" x14ac:dyDescent="0.25">
      <c r="A264" s="57">
        <v>44124</v>
      </c>
      <c r="B264" s="65">
        <v>44124</v>
      </c>
      <c r="C264" s="232" t="s">
        <v>56</v>
      </c>
      <c r="D264" s="233" t="s">
        <v>2803</v>
      </c>
      <c r="E264" s="234">
        <v>2.2999999999999998</v>
      </c>
      <c r="F264" s="58"/>
      <c r="G264" s="55">
        <f t="shared" si="2"/>
        <v>1248.2399999999998</v>
      </c>
    </row>
    <row r="265" spans="1:7" ht="15" x14ac:dyDescent="0.25">
      <c r="A265" s="57">
        <v>44130</v>
      </c>
      <c r="B265" s="65">
        <v>44130</v>
      </c>
      <c r="C265" s="232" t="s">
        <v>107</v>
      </c>
      <c r="D265" s="233" t="s">
        <v>2807</v>
      </c>
      <c r="E265" s="234">
        <v>1.1499999999999999</v>
      </c>
      <c r="F265" s="58"/>
      <c r="G265" s="55">
        <f t="shared" si="2"/>
        <v>1247.0899999999997</v>
      </c>
    </row>
    <row r="266" spans="1:7" ht="15" x14ac:dyDescent="0.25">
      <c r="A266" s="57">
        <v>44130</v>
      </c>
      <c r="B266" s="65">
        <v>44130</v>
      </c>
      <c r="C266" s="232" t="s">
        <v>72</v>
      </c>
      <c r="D266" s="233" t="s">
        <v>2808</v>
      </c>
      <c r="E266" s="234">
        <v>6.2</v>
      </c>
      <c r="F266" s="58"/>
      <c r="G266" s="55">
        <f t="shared" si="2"/>
        <v>1240.8899999999996</v>
      </c>
    </row>
    <row r="267" spans="1:7" ht="15" x14ac:dyDescent="0.25">
      <c r="A267" s="57">
        <v>44125</v>
      </c>
      <c r="B267" s="65">
        <v>44125</v>
      </c>
      <c r="C267" s="232" t="s">
        <v>1598</v>
      </c>
      <c r="D267" s="233" t="s">
        <v>2809</v>
      </c>
      <c r="E267" s="234">
        <v>63.95</v>
      </c>
      <c r="F267" s="58"/>
      <c r="G267" s="55">
        <f t="shared" si="2"/>
        <v>1176.9399999999996</v>
      </c>
    </row>
    <row r="268" spans="1:7" ht="15" x14ac:dyDescent="0.25">
      <c r="A268" s="57">
        <v>44124</v>
      </c>
      <c r="B268" s="65">
        <v>44124</v>
      </c>
      <c r="C268" s="232" t="s">
        <v>2810</v>
      </c>
      <c r="D268" s="233" t="s">
        <v>2803</v>
      </c>
      <c r="E268" s="234">
        <v>2.1</v>
      </c>
      <c r="F268" s="58"/>
      <c r="G268" s="55">
        <f t="shared" si="2"/>
        <v>1174.8399999999997</v>
      </c>
    </row>
    <row r="269" spans="1:7" ht="15" x14ac:dyDescent="0.25">
      <c r="A269" s="57">
        <v>44124</v>
      </c>
      <c r="B269" s="65">
        <v>44124</v>
      </c>
      <c r="C269" s="232" t="s">
        <v>2810</v>
      </c>
      <c r="D269" s="233" t="s">
        <v>2803</v>
      </c>
      <c r="E269" s="234">
        <v>10.5</v>
      </c>
      <c r="F269" s="58"/>
      <c r="G269" s="55">
        <f t="shared" si="2"/>
        <v>1164.3399999999997</v>
      </c>
    </row>
    <row r="270" spans="1:7" ht="15" x14ac:dyDescent="0.25">
      <c r="A270" s="57">
        <v>44124</v>
      </c>
      <c r="B270" s="65">
        <v>44124</v>
      </c>
      <c r="C270" s="232" t="s">
        <v>2810</v>
      </c>
      <c r="D270" s="233" t="s">
        <v>2803</v>
      </c>
      <c r="E270" s="234">
        <v>6.6</v>
      </c>
      <c r="F270" s="58"/>
      <c r="G270" s="55">
        <f t="shared" si="2"/>
        <v>1157.7399999999998</v>
      </c>
    </row>
    <row r="271" spans="1:7" ht="15" x14ac:dyDescent="0.25">
      <c r="A271" s="57">
        <v>44124</v>
      </c>
      <c r="B271" s="65">
        <v>44124</v>
      </c>
      <c r="C271" s="232" t="s">
        <v>2810</v>
      </c>
      <c r="D271" s="233" t="s">
        <v>2803</v>
      </c>
      <c r="E271" s="234">
        <v>6.6</v>
      </c>
      <c r="F271" s="58"/>
      <c r="G271" s="55">
        <f t="shared" si="2"/>
        <v>1151.1399999999999</v>
      </c>
    </row>
    <row r="272" spans="1:7" ht="15" x14ac:dyDescent="0.25">
      <c r="A272" s="57">
        <v>44119</v>
      </c>
      <c r="B272" s="65">
        <v>44119</v>
      </c>
      <c r="C272" s="232" t="s">
        <v>2616</v>
      </c>
      <c r="D272" s="233" t="s">
        <v>1294</v>
      </c>
      <c r="E272" s="234">
        <v>7.55</v>
      </c>
      <c r="F272" s="58"/>
      <c r="G272" s="55">
        <f t="shared" si="2"/>
        <v>1143.5899999999999</v>
      </c>
    </row>
    <row r="273" spans="1:7" ht="15" x14ac:dyDescent="0.25">
      <c r="A273" s="57">
        <v>44124</v>
      </c>
      <c r="B273" s="65">
        <v>44124</v>
      </c>
      <c r="C273" s="232" t="s">
        <v>2616</v>
      </c>
      <c r="D273" s="233" t="s">
        <v>67</v>
      </c>
      <c r="E273" s="234">
        <v>12.45</v>
      </c>
      <c r="F273" s="58"/>
      <c r="G273" s="55">
        <f t="shared" si="2"/>
        <v>1131.1399999999999</v>
      </c>
    </row>
    <row r="274" spans="1:7" ht="15" x14ac:dyDescent="0.25">
      <c r="A274" s="57">
        <v>44112</v>
      </c>
      <c r="B274" s="65">
        <v>44112</v>
      </c>
      <c r="C274" s="232" t="s">
        <v>56</v>
      </c>
      <c r="D274" s="233" t="s">
        <v>2713</v>
      </c>
      <c r="E274" s="234">
        <v>12.15</v>
      </c>
      <c r="F274" s="58"/>
      <c r="G274" s="55">
        <f t="shared" si="2"/>
        <v>1118.9899999999998</v>
      </c>
    </row>
    <row r="275" spans="1:7" ht="15" x14ac:dyDescent="0.25">
      <c r="A275" s="57">
        <v>44098</v>
      </c>
      <c r="B275" s="65">
        <v>44098</v>
      </c>
      <c r="C275" s="232" t="s">
        <v>2811</v>
      </c>
      <c r="D275" s="233" t="s">
        <v>2812</v>
      </c>
      <c r="E275" s="234">
        <v>0.3</v>
      </c>
      <c r="F275" s="58"/>
      <c r="G275" s="55">
        <f t="shared" si="2"/>
        <v>1118.6899999999998</v>
      </c>
    </row>
    <row r="276" spans="1:7" ht="15" x14ac:dyDescent="0.25">
      <c r="A276" s="57">
        <v>44104</v>
      </c>
      <c r="B276" s="65">
        <v>44104</v>
      </c>
      <c r="C276" s="232" t="s">
        <v>2813</v>
      </c>
      <c r="D276" s="233" t="s">
        <v>2814</v>
      </c>
      <c r="E276" s="234">
        <v>1.7</v>
      </c>
      <c r="F276" s="58"/>
      <c r="G276" s="55">
        <f t="shared" si="2"/>
        <v>1116.9899999999998</v>
      </c>
    </row>
    <row r="277" spans="1:7" ht="15" x14ac:dyDescent="0.25">
      <c r="A277" s="57">
        <v>44117</v>
      </c>
      <c r="B277" s="65">
        <v>44117</v>
      </c>
      <c r="C277" s="232" t="s">
        <v>2449</v>
      </c>
      <c r="D277" s="233" t="s">
        <v>1595</v>
      </c>
      <c r="E277" s="234">
        <v>4.05</v>
      </c>
      <c r="F277" s="58"/>
      <c r="G277" s="55">
        <f t="shared" si="2"/>
        <v>1112.9399999999998</v>
      </c>
    </row>
    <row r="278" spans="1:7" ht="15" x14ac:dyDescent="0.25">
      <c r="A278" s="57">
        <v>44104</v>
      </c>
      <c r="B278" s="65">
        <v>44104</v>
      </c>
      <c r="C278" s="232" t="s">
        <v>2398</v>
      </c>
      <c r="D278" s="233" t="s">
        <v>1595</v>
      </c>
      <c r="E278" s="234">
        <v>6.3</v>
      </c>
      <c r="F278" s="58"/>
      <c r="G278" s="55">
        <f t="shared" si="2"/>
        <v>1106.6399999999999</v>
      </c>
    </row>
    <row r="279" spans="1:7" ht="15" x14ac:dyDescent="0.25">
      <c r="A279" s="57">
        <v>44125</v>
      </c>
      <c r="B279" s="65">
        <v>44125</v>
      </c>
      <c r="C279" s="232" t="s">
        <v>107</v>
      </c>
      <c r="D279" s="233" t="s">
        <v>2788</v>
      </c>
      <c r="E279" s="234">
        <v>1.5</v>
      </c>
      <c r="F279" s="58"/>
      <c r="G279" s="55">
        <f t="shared" si="2"/>
        <v>1105.1399999999999</v>
      </c>
    </row>
    <row r="280" spans="1:7" ht="15" x14ac:dyDescent="0.25">
      <c r="A280" s="57">
        <v>44123</v>
      </c>
      <c r="B280" s="65">
        <v>44123</v>
      </c>
      <c r="C280" s="232" t="s">
        <v>2815</v>
      </c>
      <c r="D280" s="233" t="s">
        <v>2816</v>
      </c>
      <c r="E280" s="234">
        <v>2.85</v>
      </c>
      <c r="F280" s="58"/>
      <c r="G280" s="55">
        <f t="shared" si="2"/>
        <v>1102.29</v>
      </c>
    </row>
    <row r="281" spans="1:7" ht="15" x14ac:dyDescent="0.25">
      <c r="A281" s="57">
        <v>44123</v>
      </c>
      <c r="B281" s="65">
        <v>44123</v>
      </c>
      <c r="C281" s="232" t="s">
        <v>56</v>
      </c>
      <c r="D281" s="233" t="s">
        <v>2817</v>
      </c>
      <c r="E281" s="234">
        <v>7.9</v>
      </c>
      <c r="F281" s="58"/>
      <c r="G281" s="55">
        <f t="shared" si="2"/>
        <v>1094.3899999999999</v>
      </c>
    </row>
    <row r="282" spans="1:7" ht="15" x14ac:dyDescent="0.25">
      <c r="A282" s="57">
        <v>44112</v>
      </c>
      <c r="B282" s="65">
        <v>44112</v>
      </c>
      <c r="C282" s="232" t="s">
        <v>56</v>
      </c>
      <c r="D282" s="233" t="s">
        <v>2818</v>
      </c>
      <c r="E282" s="234">
        <v>12.15</v>
      </c>
      <c r="F282" s="58"/>
      <c r="G282" s="55">
        <f t="shared" si="2"/>
        <v>1082.2399999999998</v>
      </c>
    </row>
    <row r="283" spans="1:7" ht="15" x14ac:dyDescent="0.25">
      <c r="A283" s="57">
        <v>44124</v>
      </c>
      <c r="B283" s="65">
        <v>44124</v>
      </c>
      <c r="C283" s="232" t="s">
        <v>2819</v>
      </c>
      <c r="D283" s="233" t="s">
        <v>2820</v>
      </c>
      <c r="E283" s="234">
        <v>0.6</v>
      </c>
      <c r="F283" s="58"/>
      <c r="G283" s="55">
        <f t="shared" si="2"/>
        <v>1081.6399999999999</v>
      </c>
    </row>
    <row r="284" spans="1:7" ht="15" x14ac:dyDescent="0.25">
      <c r="A284" s="57">
        <v>44124</v>
      </c>
      <c r="B284" s="65">
        <v>44124</v>
      </c>
      <c r="C284" s="232" t="s">
        <v>130</v>
      </c>
      <c r="D284" s="233" t="s">
        <v>2821</v>
      </c>
      <c r="E284" s="234">
        <v>5.75</v>
      </c>
      <c r="F284" s="58"/>
      <c r="G284" s="55">
        <f t="shared" si="2"/>
        <v>1075.8899999999999</v>
      </c>
    </row>
    <row r="285" spans="1:7" ht="15" x14ac:dyDescent="0.25">
      <c r="A285" s="57">
        <v>44125</v>
      </c>
      <c r="B285" s="65">
        <v>44125</v>
      </c>
      <c r="C285" s="232" t="s">
        <v>2822</v>
      </c>
      <c r="D285" s="233" t="s">
        <v>2823</v>
      </c>
      <c r="E285" s="234">
        <v>3.05</v>
      </c>
      <c r="F285" s="58"/>
      <c r="G285" s="55">
        <f t="shared" si="2"/>
        <v>1072.8399999999999</v>
      </c>
    </row>
    <row r="286" spans="1:7" ht="15" x14ac:dyDescent="0.25">
      <c r="A286" s="57">
        <v>44125</v>
      </c>
      <c r="B286" s="65">
        <v>44125</v>
      </c>
      <c r="C286" s="232" t="s">
        <v>2822</v>
      </c>
      <c r="D286" s="233" t="s">
        <v>2823</v>
      </c>
      <c r="E286" s="234">
        <v>4.6500000000000004</v>
      </c>
      <c r="F286" s="58"/>
      <c r="G286" s="55">
        <f t="shared" si="2"/>
        <v>1068.1899999999998</v>
      </c>
    </row>
    <row r="287" spans="1:7" ht="15" x14ac:dyDescent="0.25">
      <c r="A287" s="57">
        <v>44125</v>
      </c>
      <c r="B287" s="65">
        <v>44125</v>
      </c>
      <c r="C287" s="232" t="s">
        <v>107</v>
      </c>
      <c r="D287" s="233" t="s">
        <v>2824</v>
      </c>
      <c r="E287" s="234">
        <v>0.9</v>
      </c>
      <c r="F287" s="58"/>
      <c r="G287" s="55">
        <f t="shared" si="2"/>
        <v>1067.2899999999997</v>
      </c>
    </row>
    <row r="288" spans="1:7" ht="15" x14ac:dyDescent="0.25">
      <c r="A288" s="57">
        <v>44123</v>
      </c>
      <c r="B288" s="65">
        <v>44123</v>
      </c>
      <c r="C288" s="232" t="s">
        <v>72</v>
      </c>
      <c r="D288" s="233" t="s">
        <v>2825</v>
      </c>
      <c r="E288" s="234">
        <v>4.4000000000000004</v>
      </c>
      <c r="F288" s="58"/>
      <c r="G288" s="55">
        <f t="shared" si="2"/>
        <v>1062.8899999999996</v>
      </c>
    </row>
    <row r="289" spans="1:7" ht="15" x14ac:dyDescent="0.25">
      <c r="A289" s="57">
        <v>44124</v>
      </c>
      <c r="B289" s="65">
        <v>44124</v>
      </c>
      <c r="C289" s="232" t="s">
        <v>56</v>
      </c>
      <c r="D289" s="233" t="s">
        <v>2826</v>
      </c>
      <c r="E289" s="234">
        <v>4.95</v>
      </c>
      <c r="F289" s="58"/>
      <c r="G289" s="55">
        <f t="shared" si="2"/>
        <v>1057.9399999999996</v>
      </c>
    </row>
    <row r="290" spans="1:7" ht="15" x14ac:dyDescent="0.25">
      <c r="A290" s="57">
        <v>44125</v>
      </c>
      <c r="B290" s="65">
        <v>44125</v>
      </c>
      <c r="C290" s="232" t="s">
        <v>56</v>
      </c>
      <c r="D290" s="233" t="s">
        <v>2788</v>
      </c>
      <c r="E290" s="234">
        <v>9.75</v>
      </c>
      <c r="F290" s="58"/>
      <c r="G290" s="55">
        <f t="shared" si="2"/>
        <v>1048.1899999999996</v>
      </c>
    </row>
    <row r="291" spans="1:7" ht="15" x14ac:dyDescent="0.25">
      <c r="A291" s="57">
        <v>44123</v>
      </c>
      <c r="B291" s="65">
        <v>44123</v>
      </c>
      <c r="C291" s="232" t="s">
        <v>87</v>
      </c>
      <c r="D291" s="233" t="s">
        <v>2827</v>
      </c>
      <c r="E291" s="234">
        <v>1.05</v>
      </c>
      <c r="F291" s="58"/>
      <c r="G291" s="55">
        <f t="shared" si="2"/>
        <v>1047.1399999999996</v>
      </c>
    </row>
    <row r="292" spans="1:7" ht="15" x14ac:dyDescent="0.25">
      <c r="A292" s="57">
        <v>44123</v>
      </c>
      <c r="B292" s="65">
        <v>44123</v>
      </c>
      <c r="C292" s="232" t="s">
        <v>87</v>
      </c>
      <c r="D292" s="233" t="s">
        <v>2827</v>
      </c>
      <c r="E292" s="234">
        <v>0.8</v>
      </c>
      <c r="F292" s="58"/>
      <c r="G292" s="55">
        <f t="shared" si="2"/>
        <v>1046.3399999999997</v>
      </c>
    </row>
    <row r="293" spans="1:7" ht="15" x14ac:dyDescent="0.25">
      <c r="A293" s="57">
        <v>44124</v>
      </c>
      <c r="B293" s="65">
        <v>44124</v>
      </c>
      <c r="C293" s="232" t="s">
        <v>689</v>
      </c>
      <c r="D293" s="233" t="s">
        <v>2828</v>
      </c>
      <c r="E293" s="234">
        <v>4.55</v>
      </c>
      <c r="F293" s="58"/>
      <c r="G293" s="55">
        <f t="shared" si="2"/>
        <v>1041.7899999999997</v>
      </c>
    </row>
    <row r="294" spans="1:7" ht="15" x14ac:dyDescent="0.25">
      <c r="A294" s="57">
        <v>44124</v>
      </c>
      <c r="B294" s="65">
        <v>44124</v>
      </c>
      <c r="C294" s="232" t="s">
        <v>107</v>
      </c>
      <c r="D294" s="233" t="s">
        <v>2829</v>
      </c>
      <c r="E294" s="234">
        <v>4</v>
      </c>
      <c r="F294" s="58"/>
      <c r="G294" s="55">
        <f t="shared" si="2"/>
        <v>1037.7899999999997</v>
      </c>
    </row>
    <row r="295" spans="1:7" ht="15" x14ac:dyDescent="0.25">
      <c r="A295" s="57">
        <v>44125</v>
      </c>
      <c r="B295" s="65">
        <v>44125</v>
      </c>
      <c r="C295" s="232" t="s">
        <v>106</v>
      </c>
      <c r="D295" s="233" t="s">
        <v>2830</v>
      </c>
      <c r="E295" s="234">
        <v>5.8</v>
      </c>
      <c r="F295" s="58"/>
      <c r="G295" s="55">
        <f t="shared" si="2"/>
        <v>1031.9899999999998</v>
      </c>
    </row>
    <row r="296" spans="1:7" ht="15" x14ac:dyDescent="0.25">
      <c r="A296" s="57">
        <v>44125</v>
      </c>
      <c r="B296" s="65">
        <v>44125</v>
      </c>
      <c r="C296" s="232" t="s">
        <v>957</v>
      </c>
      <c r="D296" s="233" t="s">
        <v>2831</v>
      </c>
      <c r="E296" s="234">
        <v>6.25</v>
      </c>
      <c r="F296" s="58"/>
      <c r="G296" s="55">
        <f t="shared" si="2"/>
        <v>1025.7399999999998</v>
      </c>
    </row>
    <row r="297" spans="1:7" ht="15" x14ac:dyDescent="0.25">
      <c r="A297" s="57">
        <v>44127</v>
      </c>
      <c r="B297" s="65">
        <v>44127</v>
      </c>
      <c r="C297" s="232" t="s">
        <v>2616</v>
      </c>
      <c r="D297" s="233" t="s">
        <v>2832</v>
      </c>
      <c r="E297" s="234">
        <v>3.15</v>
      </c>
      <c r="F297" s="58"/>
      <c r="G297" s="55">
        <f t="shared" si="2"/>
        <v>1022.5899999999998</v>
      </c>
    </row>
    <row r="298" spans="1:7" ht="15" x14ac:dyDescent="0.25">
      <c r="A298" s="57">
        <v>44123</v>
      </c>
      <c r="B298" s="65">
        <v>44123</v>
      </c>
      <c r="C298" s="232" t="s">
        <v>107</v>
      </c>
      <c r="D298" s="58" t="s">
        <v>2688</v>
      </c>
      <c r="E298" s="133">
        <v>1</v>
      </c>
      <c r="F298" s="58"/>
      <c r="G298" s="55">
        <f t="shared" si="2"/>
        <v>1021.5899999999998</v>
      </c>
    </row>
    <row r="299" spans="1:7" ht="15" x14ac:dyDescent="0.25">
      <c r="A299" s="57">
        <v>44124</v>
      </c>
      <c r="B299" s="65">
        <v>44124</v>
      </c>
      <c r="C299" s="232" t="s">
        <v>2616</v>
      </c>
      <c r="D299" s="58" t="s">
        <v>7</v>
      </c>
      <c r="E299" s="133">
        <v>12.15</v>
      </c>
      <c r="F299" s="58"/>
      <c r="G299" s="55">
        <f t="shared" si="2"/>
        <v>1009.4399999999998</v>
      </c>
    </row>
    <row r="300" spans="1:7" ht="15" x14ac:dyDescent="0.25">
      <c r="A300" s="57">
        <v>44099</v>
      </c>
      <c r="B300" s="65">
        <v>44099</v>
      </c>
      <c r="C300" s="232" t="s">
        <v>107</v>
      </c>
      <c r="D300" s="58" t="s">
        <v>2833</v>
      </c>
      <c r="E300" s="133">
        <v>1</v>
      </c>
      <c r="F300" s="58"/>
      <c r="G300" s="55">
        <f t="shared" si="2"/>
        <v>1008.4399999999998</v>
      </c>
    </row>
    <row r="301" spans="1:7" ht="15" x14ac:dyDescent="0.25">
      <c r="A301" s="57">
        <v>44124</v>
      </c>
      <c r="B301" s="65">
        <v>44124</v>
      </c>
      <c r="C301" s="232" t="s">
        <v>2834</v>
      </c>
      <c r="D301" s="58" t="s">
        <v>2788</v>
      </c>
      <c r="E301" s="133">
        <v>1.5</v>
      </c>
      <c r="F301" s="58"/>
      <c r="G301" s="55">
        <f t="shared" si="2"/>
        <v>1006.9399999999998</v>
      </c>
    </row>
    <row r="302" spans="1:7" ht="15" x14ac:dyDescent="0.25">
      <c r="A302" s="57">
        <v>44112</v>
      </c>
      <c r="B302" s="65">
        <v>44112</v>
      </c>
      <c r="C302" s="232" t="s">
        <v>2834</v>
      </c>
      <c r="D302" s="58" t="s">
        <v>2702</v>
      </c>
      <c r="E302" s="133">
        <v>0.3</v>
      </c>
      <c r="F302" s="58"/>
      <c r="G302" s="55">
        <f t="shared" ref="G302:G320" si="3">G301-E302</f>
        <v>1006.6399999999999</v>
      </c>
    </row>
    <row r="303" spans="1:7" ht="15" x14ac:dyDescent="0.25">
      <c r="A303" s="57">
        <v>44124</v>
      </c>
      <c r="B303" s="65">
        <v>44124</v>
      </c>
      <c r="C303" s="232" t="s">
        <v>119</v>
      </c>
      <c r="D303" s="58" t="s">
        <v>2835</v>
      </c>
      <c r="E303" s="133">
        <v>4.3499999999999996</v>
      </c>
      <c r="F303" s="58"/>
      <c r="G303" s="55">
        <f t="shared" si="3"/>
        <v>1002.2899999999998</v>
      </c>
    </row>
    <row r="304" spans="1:7" ht="15" x14ac:dyDescent="0.25">
      <c r="A304" s="57">
        <v>44118</v>
      </c>
      <c r="B304" s="65">
        <v>44118</v>
      </c>
      <c r="C304" s="232" t="s">
        <v>72</v>
      </c>
      <c r="D304" s="58" t="s">
        <v>2836</v>
      </c>
      <c r="E304" s="133">
        <v>2</v>
      </c>
      <c r="F304" s="58"/>
      <c r="G304" s="55">
        <f t="shared" si="3"/>
        <v>1000.2899999999998</v>
      </c>
    </row>
    <row r="305" spans="1:7" ht="15" x14ac:dyDescent="0.25">
      <c r="A305" s="57">
        <v>44124</v>
      </c>
      <c r="B305" s="65">
        <v>44124</v>
      </c>
      <c r="C305" s="232" t="s">
        <v>72</v>
      </c>
      <c r="D305" s="59" t="s">
        <v>2837</v>
      </c>
      <c r="E305" s="234">
        <v>5</v>
      </c>
      <c r="F305" s="58"/>
      <c r="G305" s="55">
        <f t="shared" si="3"/>
        <v>995.28999999999985</v>
      </c>
    </row>
    <row r="306" spans="1:7" ht="15" x14ac:dyDescent="0.25">
      <c r="A306" s="57">
        <v>44125</v>
      </c>
      <c r="B306" s="65">
        <v>44125</v>
      </c>
      <c r="C306" s="232" t="s">
        <v>1019</v>
      </c>
      <c r="D306" s="59" t="s">
        <v>2838</v>
      </c>
      <c r="E306" s="234">
        <v>4.5999999999999996</v>
      </c>
      <c r="F306" s="58"/>
      <c r="G306" s="55">
        <f t="shared" si="3"/>
        <v>990.68999999999983</v>
      </c>
    </row>
    <row r="307" spans="1:7" ht="15" x14ac:dyDescent="0.25">
      <c r="A307" s="57">
        <v>44112</v>
      </c>
      <c r="B307" s="65">
        <v>44112</v>
      </c>
      <c r="C307" s="232" t="s">
        <v>521</v>
      </c>
      <c r="D307" s="59" t="s">
        <v>2839</v>
      </c>
      <c r="E307" s="234">
        <v>4.3499999999999996</v>
      </c>
      <c r="F307" s="58"/>
      <c r="G307" s="55">
        <f t="shared" si="3"/>
        <v>986.3399999999998</v>
      </c>
    </row>
    <row r="308" spans="1:7" ht="15" x14ac:dyDescent="0.25">
      <c r="A308" s="57">
        <v>44124</v>
      </c>
      <c r="B308" s="65">
        <v>44124</v>
      </c>
      <c r="C308" s="232" t="s">
        <v>2616</v>
      </c>
      <c r="D308" s="59" t="s">
        <v>1294</v>
      </c>
      <c r="E308" s="234">
        <v>12.9</v>
      </c>
      <c r="F308" s="58"/>
      <c r="G308" s="55">
        <f t="shared" si="3"/>
        <v>973.43999999999983</v>
      </c>
    </row>
    <row r="309" spans="1:7" ht="15" x14ac:dyDescent="0.25">
      <c r="A309" s="57">
        <v>44126</v>
      </c>
      <c r="B309" s="65">
        <v>44126</v>
      </c>
      <c r="C309" s="232" t="s">
        <v>2616</v>
      </c>
      <c r="D309" s="59" t="s">
        <v>2840</v>
      </c>
      <c r="E309" s="234">
        <v>4.8</v>
      </c>
      <c r="F309" s="58"/>
      <c r="G309" s="55">
        <f t="shared" si="3"/>
        <v>968.63999999999987</v>
      </c>
    </row>
    <row r="310" spans="1:7" ht="15" x14ac:dyDescent="0.25">
      <c r="A310" s="57">
        <v>44127</v>
      </c>
      <c r="B310" s="65">
        <v>44127</v>
      </c>
      <c r="C310" s="232" t="s">
        <v>1640</v>
      </c>
      <c r="D310" s="59" t="s">
        <v>2841</v>
      </c>
      <c r="E310" s="234">
        <v>1.5</v>
      </c>
      <c r="F310" s="58"/>
      <c r="G310" s="55">
        <f t="shared" si="3"/>
        <v>967.13999999999987</v>
      </c>
    </row>
    <row r="311" spans="1:7" ht="15" x14ac:dyDescent="0.25">
      <c r="A311" s="57">
        <v>44128</v>
      </c>
      <c r="B311" s="65">
        <v>44128</v>
      </c>
      <c r="C311" s="232" t="s">
        <v>80</v>
      </c>
      <c r="D311" s="59" t="s">
        <v>2842</v>
      </c>
      <c r="E311" s="234">
        <v>4</v>
      </c>
      <c r="F311" s="58"/>
      <c r="G311" s="55">
        <f t="shared" si="3"/>
        <v>963.13999999999987</v>
      </c>
    </row>
    <row r="312" spans="1:7" ht="15" x14ac:dyDescent="0.25">
      <c r="A312" s="57">
        <v>44128</v>
      </c>
      <c r="B312" s="65">
        <v>44128</v>
      </c>
      <c r="C312" s="232" t="s">
        <v>1075</v>
      </c>
      <c r="D312" s="59" t="s">
        <v>2843</v>
      </c>
      <c r="E312" s="234">
        <v>2.7</v>
      </c>
      <c r="F312" s="58"/>
      <c r="G312" s="55">
        <f t="shared" si="3"/>
        <v>960.43999999999983</v>
      </c>
    </row>
    <row r="313" spans="1:7" ht="15" x14ac:dyDescent="0.25">
      <c r="A313" s="57">
        <v>44128</v>
      </c>
      <c r="B313" s="65">
        <v>44128</v>
      </c>
      <c r="C313" s="232" t="s">
        <v>1075</v>
      </c>
      <c r="D313" s="59" t="s">
        <v>2843</v>
      </c>
      <c r="E313" s="234">
        <v>2.0499999999999998</v>
      </c>
      <c r="F313" s="58"/>
      <c r="G313" s="55">
        <f t="shared" si="3"/>
        <v>958.38999999999987</v>
      </c>
    </row>
    <row r="314" spans="1:7" ht="15" x14ac:dyDescent="0.25">
      <c r="A314" s="57">
        <v>44117</v>
      </c>
      <c r="B314" s="65">
        <v>44117</v>
      </c>
      <c r="C314" s="232" t="s">
        <v>114</v>
      </c>
      <c r="D314" s="59" t="s">
        <v>2844</v>
      </c>
      <c r="E314" s="234">
        <v>5.2</v>
      </c>
      <c r="F314" s="58"/>
      <c r="G314" s="55">
        <f t="shared" si="3"/>
        <v>953.18999999999983</v>
      </c>
    </row>
    <row r="315" spans="1:7" ht="12.75" customHeight="1" x14ac:dyDescent="0.25">
      <c r="A315" s="57">
        <v>44127</v>
      </c>
      <c r="B315" s="65">
        <v>44127</v>
      </c>
      <c r="C315" s="232" t="s">
        <v>695</v>
      </c>
      <c r="D315" s="59" t="s">
        <v>2845</v>
      </c>
      <c r="E315" s="234">
        <v>5.05</v>
      </c>
      <c r="F315" s="58"/>
      <c r="G315" s="55">
        <f t="shared" si="3"/>
        <v>948.13999999999987</v>
      </c>
    </row>
    <row r="316" spans="1:7" ht="15" x14ac:dyDescent="0.25">
      <c r="A316" s="57">
        <v>44126</v>
      </c>
      <c r="B316" s="65">
        <v>44126</v>
      </c>
      <c r="C316" s="232" t="s">
        <v>2846</v>
      </c>
      <c r="D316" s="59" t="s">
        <v>1337</v>
      </c>
      <c r="E316" s="234">
        <v>3.15</v>
      </c>
      <c r="F316" s="58"/>
      <c r="G316" s="55">
        <f t="shared" si="3"/>
        <v>944.9899999999999</v>
      </c>
    </row>
    <row r="317" spans="1:7" ht="15" x14ac:dyDescent="0.25">
      <c r="A317" s="57">
        <v>44130</v>
      </c>
      <c r="B317" s="65">
        <v>44130</v>
      </c>
      <c r="C317" s="232" t="s">
        <v>2616</v>
      </c>
      <c r="D317" s="59" t="s">
        <v>2847</v>
      </c>
      <c r="E317" s="234">
        <v>9.9499999999999993</v>
      </c>
      <c r="F317" s="58"/>
      <c r="G317" s="55">
        <f t="shared" si="3"/>
        <v>935.03999999999985</v>
      </c>
    </row>
    <row r="318" spans="1:7" ht="15" x14ac:dyDescent="0.25">
      <c r="A318" s="57">
        <v>44126</v>
      </c>
      <c r="B318" s="65">
        <v>44126</v>
      </c>
      <c r="C318" s="232" t="s">
        <v>2616</v>
      </c>
      <c r="D318" s="59" t="s">
        <v>1294</v>
      </c>
      <c r="E318" s="234">
        <v>12</v>
      </c>
      <c r="F318" s="58"/>
      <c r="G318" s="55">
        <f t="shared" si="3"/>
        <v>923.03999999999985</v>
      </c>
    </row>
    <row r="319" spans="1:7" ht="15" x14ac:dyDescent="0.25">
      <c r="A319" s="57">
        <v>44128</v>
      </c>
      <c r="B319" s="65">
        <v>44128</v>
      </c>
      <c r="C319" s="232" t="s">
        <v>2616</v>
      </c>
      <c r="D319" s="59" t="s">
        <v>2161</v>
      </c>
      <c r="E319" s="234">
        <v>5.3</v>
      </c>
      <c r="F319" s="58"/>
      <c r="G319" s="55">
        <f t="shared" si="3"/>
        <v>917.7399999999999</v>
      </c>
    </row>
    <row r="320" spans="1:7" ht="15" x14ac:dyDescent="0.25">
      <c r="A320" s="57">
        <v>44128</v>
      </c>
      <c r="B320" s="65">
        <v>44128</v>
      </c>
      <c r="C320" s="232" t="s">
        <v>2650</v>
      </c>
      <c r="D320" s="59" t="s">
        <v>2651</v>
      </c>
      <c r="E320" s="234">
        <v>22.6</v>
      </c>
      <c r="F320" s="58"/>
      <c r="G320" s="55">
        <f t="shared" si="3"/>
        <v>895.13999999999987</v>
      </c>
    </row>
    <row r="321" spans="1:7" ht="15" x14ac:dyDescent="0.25">
      <c r="A321" s="58"/>
      <c r="B321" s="61"/>
      <c r="C321" s="256"/>
      <c r="D321" s="257"/>
      <c r="E321" s="90">
        <f>SUM(E6:E320)</f>
        <v>2171.2300000000014</v>
      </c>
      <c r="F321" s="58"/>
      <c r="G321" s="88"/>
    </row>
  </sheetData>
  <mergeCells count="2">
    <mergeCell ref="B1:C1"/>
    <mergeCell ref="C321:D321"/>
  </mergeCells>
  <pageMargins left="0.7" right="0.7" top="0.75" bottom="0.75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4"/>
  <sheetViews>
    <sheetView topLeftCell="A7" workbookViewId="0">
      <selection activeCell="D7" sqref="D1:D1048576"/>
    </sheetView>
  </sheetViews>
  <sheetFormatPr baseColWidth="10" defaultRowHeight="14.25" x14ac:dyDescent="0.2"/>
  <cols>
    <col min="2" max="2" width="10.75" customWidth="1"/>
    <col min="3" max="3" width="27.5" customWidth="1"/>
    <col min="4" max="4" width="32.5" customWidth="1"/>
    <col min="5" max="5" width="9.375" customWidth="1"/>
    <col min="6" max="6" width="7.5" customWidth="1"/>
    <col min="7" max="7" width="9.5" customWidth="1"/>
  </cols>
  <sheetData>
    <row r="1" spans="1:7" ht="15.75" x14ac:dyDescent="0.25">
      <c r="A1" s="48"/>
      <c r="B1" s="248" t="s">
        <v>8</v>
      </c>
      <c r="C1" s="249"/>
      <c r="D1" s="53"/>
      <c r="E1" s="4"/>
      <c r="F1" s="40"/>
      <c r="G1" s="4"/>
    </row>
    <row r="2" spans="1:7" ht="15.75" x14ac:dyDescent="0.25">
      <c r="A2" s="46"/>
      <c r="B2" s="49"/>
      <c r="C2" s="50" t="s">
        <v>2848</v>
      </c>
      <c r="D2" s="6"/>
      <c r="E2" s="4"/>
      <c r="F2" s="40"/>
      <c r="G2" s="4"/>
    </row>
    <row r="3" spans="1:7" ht="21.75" customHeight="1" x14ac:dyDescent="0.2">
      <c r="A3" s="26" t="s">
        <v>4</v>
      </c>
      <c r="B3" s="26" t="s">
        <v>5</v>
      </c>
      <c r="C3" s="26" t="s">
        <v>0</v>
      </c>
      <c r="D3" s="26" t="s">
        <v>6</v>
      </c>
      <c r="E3" s="28" t="s">
        <v>1</v>
      </c>
      <c r="F3" s="29" t="s">
        <v>2</v>
      </c>
      <c r="G3" s="28" t="s">
        <v>3</v>
      </c>
    </row>
    <row r="4" spans="1:7" ht="15" x14ac:dyDescent="0.25">
      <c r="A4" s="39"/>
      <c r="B4" s="39"/>
      <c r="C4" s="39"/>
      <c r="D4" s="39"/>
      <c r="E4" s="55"/>
      <c r="F4" s="78">
        <f>'LIQ 7'!G320</f>
        <v>895.13999999999987</v>
      </c>
      <c r="G4" s="55"/>
    </row>
    <row r="5" spans="1:7" ht="15" x14ac:dyDescent="0.25">
      <c r="A5" s="82">
        <v>44134</v>
      </c>
      <c r="B5" s="81"/>
      <c r="C5" s="39" t="s">
        <v>2849</v>
      </c>
      <c r="D5" s="80" t="s">
        <v>2597</v>
      </c>
      <c r="E5" s="223"/>
      <c r="F5" s="236">
        <v>1000</v>
      </c>
      <c r="G5" s="55">
        <f>F5+F4</f>
        <v>1895.1399999999999</v>
      </c>
    </row>
    <row r="6" spans="1:7" ht="15" x14ac:dyDescent="0.25">
      <c r="A6" s="82">
        <v>44130</v>
      </c>
      <c r="B6" s="81">
        <v>44130</v>
      </c>
      <c r="C6" s="80" t="s">
        <v>2850</v>
      </c>
      <c r="D6" s="80" t="s">
        <v>2851</v>
      </c>
      <c r="E6" s="228">
        <v>7.02</v>
      </c>
      <c r="F6" s="79"/>
      <c r="G6" s="55">
        <f>G5-E6</f>
        <v>1888.12</v>
      </c>
    </row>
    <row r="7" spans="1:7" ht="15" x14ac:dyDescent="0.25">
      <c r="A7" s="82">
        <v>44129</v>
      </c>
      <c r="B7" s="81">
        <v>44129</v>
      </c>
      <c r="C7" s="80" t="s">
        <v>2850</v>
      </c>
      <c r="D7" s="80" t="s">
        <v>2852</v>
      </c>
      <c r="E7" s="228">
        <v>26</v>
      </c>
      <c r="F7" s="79"/>
      <c r="G7" s="55">
        <f>G6-E7</f>
        <v>1862.12</v>
      </c>
    </row>
    <row r="8" spans="1:7" ht="15" x14ac:dyDescent="0.25">
      <c r="A8" s="57">
        <v>44137</v>
      </c>
      <c r="B8" s="57">
        <v>44137</v>
      </c>
      <c r="C8" s="80" t="s">
        <v>2850</v>
      </c>
      <c r="D8" s="80" t="s">
        <v>2852</v>
      </c>
      <c r="E8" s="141">
        <v>16.36</v>
      </c>
      <c r="F8" s="79"/>
      <c r="G8" s="55">
        <f t="shared" ref="G8:G71" si="0">G7-E8</f>
        <v>1845.76</v>
      </c>
    </row>
    <row r="9" spans="1:7" ht="15" x14ac:dyDescent="0.25">
      <c r="A9" s="57">
        <v>44130</v>
      </c>
      <c r="B9" s="57">
        <v>44130</v>
      </c>
      <c r="C9" s="80" t="s">
        <v>2850</v>
      </c>
      <c r="D9" s="58" t="s">
        <v>2853</v>
      </c>
      <c r="E9" s="133">
        <v>126.9</v>
      </c>
      <c r="F9" s="58"/>
      <c r="G9" s="55">
        <f t="shared" si="0"/>
        <v>1718.86</v>
      </c>
    </row>
    <row r="10" spans="1:7" ht="15" x14ac:dyDescent="0.25">
      <c r="A10" s="57">
        <v>44136</v>
      </c>
      <c r="B10" s="57">
        <v>44136</v>
      </c>
      <c r="C10" s="80" t="s">
        <v>2850</v>
      </c>
      <c r="D10" s="58" t="s">
        <v>2852</v>
      </c>
      <c r="E10" s="133">
        <v>33</v>
      </c>
      <c r="F10" s="58"/>
      <c r="G10" s="55">
        <f t="shared" si="0"/>
        <v>1685.86</v>
      </c>
    </row>
    <row r="11" spans="1:7" ht="15" x14ac:dyDescent="0.25">
      <c r="A11" s="57">
        <v>44127</v>
      </c>
      <c r="B11" s="57">
        <v>44127</v>
      </c>
      <c r="C11" s="58" t="s">
        <v>2854</v>
      </c>
      <c r="D11" s="58" t="s">
        <v>2855</v>
      </c>
      <c r="E11" s="133">
        <v>35.97</v>
      </c>
      <c r="F11" s="58"/>
      <c r="G11" s="55">
        <f t="shared" si="0"/>
        <v>1649.8899999999999</v>
      </c>
    </row>
    <row r="12" spans="1:7" ht="15" x14ac:dyDescent="0.25">
      <c r="A12" s="57">
        <v>44099</v>
      </c>
      <c r="B12" s="57">
        <v>44099</v>
      </c>
      <c r="C12" s="58" t="s">
        <v>2856</v>
      </c>
      <c r="D12" s="58" t="s">
        <v>2857</v>
      </c>
      <c r="E12" s="133">
        <v>10.81</v>
      </c>
      <c r="F12" s="58"/>
      <c r="G12" s="55">
        <f t="shared" si="0"/>
        <v>1639.08</v>
      </c>
    </row>
    <row r="13" spans="1:7" ht="15" x14ac:dyDescent="0.25">
      <c r="A13" s="57">
        <v>44127</v>
      </c>
      <c r="B13" s="57">
        <v>44127</v>
      </c>
      <c r="C13" s="58" t="s">
        <v>2858</v>
      </c>
      <c r="D13" s="58" t="s">
        <v>2859</v>
      </c>
      <c r="E13" s="133">
        <v>2.7</v>
      </c>
      <c r="F13" s="58"/>
      <c r="G13" s="55">
        <f t="shared" si="0"/>
        <v>1636.3799999999999</v>
      </c>
    </row>
    <row r="14" spans="1:7" ht="15" x14ac:dyDescent="0.25">
      <c r="A14" s="57">
        <v>44119</v>
      </c>
      <c r="B14" s="57">
        <v>44119</v>
      </c>
      <c r="C14" s="58" t="s">
        <v>2858</v>
      </c>
      <c r="D14" s="58" t="s">
        <v>2860</v>
      </c>
      <c r="E14" s="133">
        <v>23.04</v>
      </c>
      <c r="F14" s="58"/>
      <c r="G14" s="55">
        <f t="shared" si="0"/>
        <v>1613.34</v>
      </c>
    </row>
    <row r="15" spans="1:7" ht="15" x14ac:dyDescent="0.25">
      <c r="A15" s="57">
        <v>44097</v>
      </c>
      <c r="B15" s="57">
        <v>44097</v>
      </c>
      <c r="C15" s="58" t="s">
        <v>2858</v>
      </c>
      <c r="D15" s="58" t="s">
        <v>2861</v>
      </c>
      <c r="E15" s="133">
        <v>15.63</v>
      </c>
      <c r="F15" s="58"/>
      <c r="G15" s="55">
        <f t="shared" si="0"/>
        <v>1597.7099999999998</v>
      </c>
    </row>
    <row r="16" spans="1:7" ht="15" x14ac:dyDescent="0.25">
      <c r="A16" s="57">
        <v>44133</v>
      </c>
      <c r="B16" s="57">
        <v>44133</v>
      </c>
      <c r="C16" s="58" t="s">
        <v>435</v>
      </c>
      <c r="D16" s="58" t="s">
        <v>2829</v>
      </c>
      <c r="E16" s="133">
        <v>12.8</v>
      </c>
      <c r="F16" s="58"/>
      <c r="G16" s="55">
        <f t="shared" si="0"/>
        <v>1584.9099999999999</v>
      </c>
    </row>
    <row r="17" spans="1:7" ht="15" x14ac:dyDescent="0.25">
      <c r="A17" s="57">
        <v>44131</v>
      </c>
      <c r="B17" s="57">
        <v>44131</v>
      </c>
      <c r="C17" s="58" t="s">
        <v>435</v>
      </c>
      <c r="D17" s="58" t="s">
        <v>2829</v>
      </c>
      <c r="E17" s="133">
        <v>13.3</v>
      </c>
      <c r="F17" s="58"/>
      <c r="G17" s="55">
        <f t="shared" si="0"/>
        <v>1571.61</v>
      </c>
    </row>
    <row r="18" spans="1:7" ht="15" x14ac:dyDescent="0.25">
      <c r="A18" s="57">
        <v>44132</v>
      </c>
      <c r="B18" s="57">
        <v>44132</v>
      </c>
      <c r="C18" s="58" t="s">
        <v>435</v>
      </c>
      <c r="D18" s="58" t="s">
        <v>2829</v>
      </c>
      <c r="E18" s="133">
        <v>15.6</v>
      </c>
      <c r="F18" s="58"/>
      <c r="G18" s="55">
        <f t="shared" si="0"/>
        <v>1556.01</v>
      </c>
    </row>
    <row r="19" spans="1:7" ht="15" customHeight="1" x14ac:dyDescent="0.25">
      <c r="A19" s="57">
        <v>44131</v>
      </c>
      <c r="B19" s="57">
        <v>44131</v>
      </c>
      <c r="C19" s="58" t="s">
        <v>435</v>
      </c>
      <c r="D19" s="58" t="s">
        <v>2862</v>
      </c>
      <c r="E19" s="133">
        <v>5.8</v>
      </c>
      <c r="F19" s="58"/>
      <c r="G19" s="55">
        <f t="shared" si="0"/>
        <v>1550.21</v>
      </c>
    </row>
    <row r="20" spans="1:7" ht="15" x14ac:dyDescent="0.25">
      <c r="A20" s="57">
        <v>44132</v>
      </c>
      <c r="B20" s="57">
        <v>44132</v>
      </c>
      <c r="C20" s="58" t="s">
        <v>79</v>
      </c>
      <c r="D20" s="58" t="s">
        <v>2863</v>
      </c>
      <c r="E20" s="133">
        <v>10.65</v>
      </c>
      <c r="F20" s="58"/>
      <c r="G20" s="55">
        <f t="shared" si="0"/>
        <v>1539.56</v>
      </c>
    </row>
    <row r="21" spans="1:7" ht="15" x14ac:dyDescent="0.25">
      <c r="A21" s="57">
        <v>44130</v>
      </c>
      <c r="B21" s="57">
        <v>44130</v>
      </c>
      <c r="C21" s="58" t="s">
        <v>551</v>
      </c>
      <c r="D21" s="58" t="s">
        <v>1294</v>
      </c>
      <c r="E21" s="133">
        <v>7.3</v>
      </c>
      <c r="F21" s="58"/>
      <c r="G21" s="55">
        <f t="shared" si="0"/>
        <v>1532.26</v>
      </c>
    </row>
    <row r="22" spans="1:7" ht="15" x14ac:dyDescent="0.25">
      <c r="A22" s="57">
        <v>44130</v>
      </c>
      <c r="B22" s="57">
        <v>44130</v>
      </c>
      <c r="C22" s="58" t="s">
        <v>2864</v>
      </c>
      <c r="D22" s="58" t="s">
        <v>2865</v>
      </c>
      <c r="E22" s="133">
        <v>1</v>
      </c>
      <c r="F22" s="58"/>
      <c r="G22" s="55">
        <f t="shared" si="0"/>
        <v>1531.26</v>
      </c>
    </row>
    <row r="23" spans="1:7" ht="15" x14ac:dyDescent="0.25">
      <c r="A23" s="57">
        <v>44120</v>
      </c>
      <c r="B23" s="57">
        <v>44120</v>
      </c>
      <c r="C23" s="58" t="s">
        <v>58</v>
      </c>
      <c r="D23" s="58" t="s">
        <v>2867</v>
      </c>
      <c r="E23" s="133">
        <v>3.2</v>
      </c>
      <c r="F23" s="58"/>
      <c r="G23" s="55">
        <f t="shared" si="0"/>
        <v>1528.06</v>
      </c>
    </row>
    <row r="24" spans="1:7" ht="15" x14ac:dyDescent="0.25">
      <c r="A24" s="57">
        <v>44133</v>
      </c>
      <c r="B24" s="57">
        <v>44133</v>
      </c>
      <c r="C24" s="58" t="s">
        <v>2481</v>
      </c>
      <c r="D24" s="58" t="s">
        <v>2866</v>
      </c>
      <c r="E24" s="133">
        <v>0.5</v>
      </c>
      <c r="F24" s="58"/>
      <c r="G24" s="55">
        <f t="shared" si="0"/>
        <v>1527.56</v>
      </c>
    </row>
    <row r="25" spans="1:7" ht="15" x14ac:dyDescent="0.25">
      <c r="A25" s="57">
        <v>44134</v>
      </c>
      <c r="B25" s="57">
        <v>44134</v>
      </c>
      <c r="C25" s="58" t="s">
        <v>72</v>
      </c>
      <c r="D25" s="58" t="s">
        <v>2868</v>
      </c>
      <c r="E25" s="133">
        <v>9.5500000000000007</v>
      </c>
      <c r="F25" s="58"/>
      <c r="G25" s="55">
        <f t="shared" si="0"/>
        <v>1518.01</v>
      </c>
    </row>
    <row r="26" spans="1:7" ht="15" x14ac:dyDescent="0.25">
      <c r="A26" s="57">
        <v>44131</v>
      </c>
      <c r="B26" s="57">
        <v>44131</v>
      </c>
      <c r="C26" s="58" t="s">
        <v>82</v>
      </c>
      <c r="D26" s="58" t="s">
        <v>2869</v>
      </c>
      <c r="E26" s="133">
        <v>0.55000000000000004</v>
      </c>
      <c r="F26" s="58"/>
      <c r="G26" s="55">
        <f t="shared" si="0"/>
        <v>1517.46</v>
      </c>
    </row>
    <row r="27" spans="1:7" ht="15" x14ac:dyDescent="0.25">
      <c r="A27" s="57">
        <v>36833</v>
      </c>
      <c r="B27" s="57">
        <v>44138</v>
      </c>
      <c r="C27" s="58" t="s">
        <v>119</v>
      </c>
      <c r="D27" s="58" t="s">
        <v>2870</v>
      </c>
      <c r="E27" s="133">
        <v>4.7</v>
      </c>
      <c r="F27" s="58"/>
      <c r="G27" s="55">
        <f t="shared" si="0"/>
        <v>1512.76</v>
      </c>
    </row>
    <row r="28" spans="1:7" ht="15" x14ac:dyDescent="0.25">
      <c r="A28" s="57">
        <v>44134</v>
      </c>
      <c r="B28" s="57">
        <v>44134</v>
      </c>
      <c r="C28" s="58" t="s">
        <v>107</v>
      </c>
      <c r="D28" s="58" t="s">
        <v>2871</v>
      </c>
      <c r="E28" s="133">
        <v>0.4</v>
      </c>
      <c r="F28" s="58"/>
      <c r="G28" s="55">
        <f t="shared" si="0"/>
        <v>1512.36</v>
      </c>
    </row>
    <row r="29" spans="1:7" ht="15" x14ac:dyDescent="0.25">
      <c r="A29" s="57">
        <v>44133</v>
      </c>
      <c r="B29" s="57">
        <v>44133</v>
      </c>
      <c r="C29" s="58" t="s">
        <v>1483</v>
      </c>
      <c r="D29" s="58" t="s">
        <v>2872</v>
      </c>
      <c r="E29" s="133">
        <v>2.0499999999999998</v>
      </c>
      <c r="F29" s="58"/>
      <c r="G29" s="55">
        <f t="shared" si="0"/>
        <v>1510.31</v>
      </c>
    </row>
    <row r="30" spans="1:7" ht="15" x14ac:dyDescent="0.25">
      <c r="A30" s="57">
        <v>44078</v>
      </c>
      <c r="B30" s="57">
        <v>44078</v>
      </c>
      <c r="C30" s="58" t="s">
        <v>1454</v>
      </c>
      <c r="D30" s="58" t="s">
        <v>2873</v>
      </c>
      <c r="E30" s="133">
        <v>3.45</v>
      </c>
      <c r="F30" s="58"/>
      <c r="G30" s="55">
        <f t="shared" si="0"/>
        <v>1506.86</v>
      </c>
    </row>
    <row r="31" spans="1:7" ht="15" x14ac:dyDescent="0.25">
      <c r="A31" s="57">
        <v>44133</v>
      </c>
      <c r="B31" s="57">
        <v>44133</v>
      </c>
      <c r="C31" s="58" t="s">
        <v>551</v>
      </c>
      <c r="D31" s="58" t="s">
        <v>1294</v>
      </c>
      <c r="E31" s="133">
        <v>13.1</v>
      </c>
      <c r="F31" s="58"/>
      <c r="G31" s="55">
        <f t="shared" si="0"/>
        <v>1493.76</v>
      </c>
    </row>
    <row r="32" spans="1:7" ht="15" x14ac:dyDescent="0.25">
      <c r="A32" s="57">
        <v>44137</v>
      </c>
      <c r="B32" s="57">
        <v>44137</v>
      </c>
      <c r="C32" s="58" t="s">
        <v>2874</v>
      </c>
      <c r="D32" s="58" t="s">
        <v>1294</v>
      </c>
      <c r="E32" s="133">
        <v>2.5</v>
      </c>
      <c r="F32" s="58"/>
      <c r="G32" s="55">
        <f t="shared" si="0"/>
        <v>1491.26</v>
      </c>
    </row>
    <row r="33" spans="1:7" ht="15" x14ac:dyDescent="0.25">
      <c r="A33" s="57">
        <v>44132</v>
      </c>
      <c r="B33" s="57">
        <v>44132</v>
      </c>
      <c r="C33" s="58" t="s">
        <v>551</v>
      </c>
      <c r="D33" s="58" t="s">
        <v>1294</v>
      </c>
      <c r="E33" s="133">
        <v>6.4</v>
      </c>
      <c r="F33" s="58"/>
      <c r="G33" s="55">
        <f t="shared" si="0"/>
        <v>1484.86</v>
      </c>
    </row>
    <row r="34" spans="1:7" ht="15" x14ac:dyDescent="0.25">
      <c r="A34" s="57">
        <v>44130</v>
      </c>
      <c r="B34" s="57">
        <v>44130</v>
      </c>
      <c r="C34" s="58" t="s">
        <v>551</v>
      </c>
      <c r="D34" s="58" t="s">
        <v>1294</v>
      </c>
      <c r="E34" s="133">
        <v>6.55</v>
      </c>
      <c r="F34" s="58"/>
      <c r="G34" s="55">
        <f t="shared" si="0"/>
        <v>1478.31</v>
      </c>
    </row>
    <row r="35" spans="1:7" ht="15" x14ac:dyDescent="0.25">
      <c r="A35" s="57">
        <v>44131</v>
      </c>
      <c r="B35" s="57">
        <v>44131</v>
      </c>
      <c r="C35" s="58" t="s">
        <v>87</v>
      </c>
      <c r="D35" s="58" t="s">
        <v>2702</v>
      </c>
      <c r="E35" s="133">
        <v>3.6</v>
      </c>
      <c r="F35" s="58"/>
      <c r="G35" s="55">
        <f t="shared" si="0"/>
        <v>1474.71</v>
      </c>
    </row>
    <row r="36" spans="1:7" ht="15" x14ac:dyDescent="0.25">
      <c r="A36" s="57">
        <v>44133</v>
      </c>
      <c r="B36" s="57">
        <v>44133</v>
      </c>
      <c r="C36" s="58" t="s">
        <v>1019</v>
      </c>
      <c r="D36" s="58" t="s">
        <v>2875</v>
      </c>
      <c r="E36" s="133">
        <v>11.3</v>
      </c>
      <c r="F36" s="58"/>
      <c r="G36" s="55">
        <f t="shared" si="0"/>
        <v>1463.41</v>
      </c>
    </row>
    <row r="37" spans="1:7" ht="15" x14ac:dyDescent="0.25">
      <c r="A37" s="57">
        <v>44132</v>
      </c>
      <c r="B37" s="57">
        <v>44132</v>
      </c>
      <c r="C37" s="58" t="s">
        <v>551</v>
      </c>
      <c r="D37" s="58" t="s">
        <v>2876</v>
      </c>
      <c r="E37" s="133">
        <v>2.4500000000000002</v>
      </c>
      <c r="F37" s="58"/>
      <c r="G37" s="55">
        <f t="shared" si="0"/>
        <v>1460.96</v>
      </c>
    </row>
    <row r="38" spans="1:7" ht="15" x14ac:dyDescent="0.25">
      <c r="A38" s="57">
        <v>44132</v>
      </c>
      <c r="B38" s="57">
        <v>44132</v>
      </c>
      <c r="C38" s="58" t="s">
        <v>135</v>
      </c>
      <c r="D38" s="58" t="s">
        <v>2877</v>
      </c>
      <c r="E38" s="133">
        <v>6</v>
      </c>
      <c r="F38" s="58"/>
      <c r="G38" s="55">
        <f t="shared" si="0"/>
        <v>1454.96</v>
      </c>
    </row>
    <row r="39" spans="1:7" ht="15" x14ac:dyDescent="0.25">
      <c r="A39" s="57">
        <v>44126</v>
      </c>
      <c r="B39" s="57">
        <v>44126</v>
      </c>
      <c r="C39" s="58" t="s">
        <v>551</v>
      </c>
      <c r="D39" s="58" t="s">
        <v>2878</v>
      </c>
      <c r="E39" s="133">
        <v>2</v>
      </c>
      <c r="F39" s="58"/>
      <c r="G39" s="55">
        <f t="shared" si="0"/>
        <v>1452.96</v>
      </c>
    </row>
    <row r="40" spans="1:7" ht="15" x14ac:dyDescent="0.25">
      <c r="A40" s="57">
        <v>44130</v>
      </c>
      <c r="B40" s="57">
        <v>44130</v>
      </c>
      <c r="C40" s="58" t="s">
        <v>1657</v>
      </c>
      <c r="D40" s="58" t="s">
        <v>2879</v>
      </c>
      <c r="E40" s="133">
        <v>6.8</v>
      </c>
      <c r="F40" s="58"/>
      <c r="G40" s="55">
        <f t="shared" si="0"/>
        <v>1446.16</v>
      </c>
    </row>
    <row r="41" spans="1:7" ht="15" x14ac:dyDescent="0.25">
      <c r="A41" s="57">
        <v>44131</v>
      </c>
      <c r="B41" s="57">
        <v>44131</v>
      </c>
      <c r="C41" s="58" t="s">
        <v>551</v>
      </c>
      <c r="D41" s="58" t="s">
        <v>2880</v>
      </c>
      <c r="E41" s="133">
        <v>1.85</v>
      </c>
      <c r="F41" s="58"/>
      <c r="G41" s="55">
        <f t="shared" si="0"/>
        <v>1444.3100000000002</v>
      </c>
    </row>
    <row r="42" spans="1:7" ht="15" x14ac:dyDescent="0.25">
      <c r="A42" s="57">
        <v>44131</v>
      </c>
      <c r="B42" s="57">
        <v>44131</v>
      </c>
      <c r="C42" s="58" t="s">
        <v>1454</v>
      </c>
      <c r="D42" s="58" t="s">
        <v>2397</v>
      </c>
      <c r="E42" s="133">
        <v>5.3</v>
      </c>
      <c r="F42" s="58"/>
      <c r="G42" s="55">
        <f t="shared" si="0"/>
        <v>1439.0100000000002</v>
      </c>
    </row>
    <row r="43" spans="1:7" ht="15" x14ac:dyDescent="0.25">
      <c r="A43" s="57">
        <v>44123</v>
      </c>
      <c r="B43" s="57">
        <v>44123</v>
      </c>
      <c r="C43" s="58" t="s">
        <v>551</v>
      </c>
      <c r="D43" s="58" t="s">
        <v>1294</v>
      </c>
      <c r="E43" s="133">
        <v>9.5500000000000007</v>
      </c>
      <c r="F43" s="58"/>
      <c r="G43" s="55">
        <f t="shared" si="0"/>
        <v>1429.4600000000003</v>
      </c>
    </row>
    <row r="44" spans="1:7" ht="15" x14ac:dyDescent="0.25">
      <c r="A44" s="57">
        <v>44125</v>
      </c>
      <c r="B44" s="57">
        <v>44125</v>
      </c>
      <c r="C44" s="58" t="s">
        <v>551</v>
      </c>
      <c r="D44" s="58" t="s">
        <v>1294</v>
      </c>
      <c r="E44" s="133">
        <v>5.75</v>
      </c>
      <c r="F44" s="58"/>
      <c r="G44" s="55">
        <f t="shared" si="0"/>
        <v>1423.7100000000003</v>
      </c>
    </row>
    <row r="45" spans="1:7" ht="15" x14ac:dyDescent="0.25">
      <c r="A45" s="57">
        <v>44138</v>
      </c>
      <c r="B45" s="57">
        <v>44138</v>
      </c>
      <c r="C45" s="58" t="s">
        <v>435</v>
      </c>
      <c r="D45" s="58" t="s">
        <v>2881</v>
      </c>
      <c r="E45" s="133">
        <v>5.2</v>
      </c>
      <c r="F45" s="58"/>
      <c r="G45" s="55">
        <f t="shared" si="0"/>
        <v>1418.5100000000002</v>
      </c>
    </row>
    <row r="46" spans="1:7" ht="15" x14ac:dyDescent="0.25">
      <c r="A46" s="57">
        <v>44119</v>
      </c>
      <c r="B46" s="57">
        <v>44119</v>
      </c>
      <c r="C46" s="58" t="s">
        <v>2481</v>
      </c>
      <c r="D46" s="58" t="s">
        <v>74</v>
      </c>
      <c r="E46" s="133">
        <v>0.25</v>
      </c>
      <c r="F46" s="58"/>
      <c r="G46" s="55">
        <f t="shared" si="0"/>
        <v>1418.2600000000002</v>
      </c>
    </row>
    <row r="47" spans="1:7" ht="15" x14ac:dyDescent="0.25">
      <c r="A47" s="57">
        <v>44127</v>
      </c>
      <c r="B47" s="57">
        <v>44127</v>
      </c>
      <c r="C47" s="58" t="s">
        <v>551</v>
      </c>
      <c r="D47" s="58" t="s">
        <v>2882</v>
      </c>
      <c r="E47" s="133">
        <v>3.15</v>
      </c>
      <c r="F47" s="58"/>
      <c r="G47" s="55">
        <f t="shared" si="0"/>
        <v>1415.1100000000001</v>
      </c>
    </row>
    <row r="48" spans="1:7" ht="15" x14ac:dyDescent="0.25">
      <c r="A48" s="57">
        <v>44138</v>
      </c>
      <c r="B48" s="57">
        <v>44138</v>
      </c>
      <c r="C48" s="58" t="s">
        <v>551</v>
      </c>
      <c r="D48" s="58" t="s">
        <v>2883</v>
      </c>
      <c r="E48" s="133">
        <v>7.95</v>
      </c>
      <c r="F48" s="58"/>
      <c r="G48" s="55">
        <f t="shared" si="0"/>
        <v>1407.16</v>
      </c>
    </row>
    <row r="49" spans="1:7" ht="15" x14ac:dyDescent="0.25">
      <c r="A49" s="57">
        <v>44137</v>
      </c>
      <c r="B49" s="57">
        <v>44137</v>
      </c>
      <c r="C49" s="58" t="s">
        <v>788</v>
      </c>
      <c r="D49" s="58" t="s">
        <v>2884</v>
      </c>
      <c r="E49" s="133">
        <v>1.6</v>
      </c>
      <c r="F49" s="58"/>
      <c r="G49" s="55">
        <f t="shared" si="0"/>
        <v>1405.5600000000002</v>
      </c>
    </row>
    <row r="50" spans="1:7" ht="15" x14ac:dyDescent="0.25">
      <c r="A50" s="57">
        <v>44131</v>
      </c>
      <c r="B50" s="57">
        <v>44131</v>
      </c>
      <c r="C50" s="58" t="s">
        <v>2885</v>
      </c>
      <c r="D50" s="58" t="s">
        <v>2886</v>
      </c>
      <c r="E50" s="133">
        <v>3.15</v>
      </c>
      <c r="F50" s="58"/>
      <c r="G50" s="55">
        <f t="shared" si="0"/>
        <v>1402.41</v>
      </c>
    </row>
    <row r="51" spans="1:7" ht="15" x14ac:dyDescent="0.25">
      <c r="A51" s="57">
        <v>44131</v>
      </c>
      <c r="B51" s="57">
        <v>44131</v>
      </c>
      <c r="C51" s="58" t="s">
        <v>551</v>
      </c>
      <c r="D51" s="58" t="s">
        <v>1294</v>
      </c>
      <c r="E51" s="133">
        <v>7.6</v>
      </c>
      <c r="F51" s="58"/>
      <c r="G51" s="55">
        <f t="shared" si="0"/>
        <v>1394.8100000000002</v>
      </c>
    </row>
    <row r="52" spans="1:7" ht="15" x14ac:dyDescent="0.25">
      <c r="A52" s="57">
        <v>44138</v>
      </c>
      <c r="B52" s="57">
        <v>44138</v>
      </c>
      <c r="C52" s="58" t="s">
        <v>1454</v>
      </c>
      <c r="D52" s="58" t="s">
        <v>2887</v>
      </c>
      <c r="E52" s="133">
        <v>1.55</v>
      </c>
      <c r="F52" s="58"/>
      <c r="G52" s="55">
        <f t="shared" si="0"/>
        <v>1393.2600000000002</v>
      </c>
    </row>
    <row r="53" spans="1:7" ht="15" x14ac:dyDescent="0.25">
      <c r="A53" s="57">
        <v>44138</v>
      </c>
      <c r="B53" s="57">
        <v>44138</v>
      </c>
      <c r="C53" s="58" t="s">
        <v>689</v>
      </c>
      <c r="D53" s="58" t="s">
        <v>2888</v>
      </c>
      <c r="E53" s="133">
        <v>3.85</v>
      </c>
      <c r="F53" s="58"/>
      <c r="G53" s="55">
        <f t="shared" si="0"/>
        <v>1389.4100000000003</v>
      </c>
    </row>
    <row r="54" spans="1:7" ht="15" x14ac:dyDescent="0.25">
      <c r="A54" s="57">
        <v>44130</v>
      </c>
      <c r="B54" s="57">
        <v>44130</v>
      </c>
      <c r="C54" s="58" t="s">
        <v>107</v>
      </c>
      <c r="D54" s="58" t="s">
        <v>2889</v>
      </c>
      <c r="E54" s="133">
        <v>1</v>
      </c>
      <c r="F54" s="58"/>
      <c r="G54" s="55">
        <f t="shared" si="0"/>
        <v>1388.4100000000003</v>
      </c>
    </row>
    <row r="55" spans="1:7" ht="15" x14ac:dyDescent="0.25">
      <c r="A55" s="57">
        <v>44132</v>
      </c>
      <c r="B55" s="57">
        <v>44132</v>
      </c>
      <c r="C55" s="58" t="s">
        <v>2890</v>
      </c>
      <c r="D55" s="58" t="s">
        <v>2891</v>
      </c>
      <c r="E55" s="133">
        <v>4.0999999999999996</v>
      </c>
      <c r="F55" s="58"/>
      <c r="G55" s="55">
        <f t="shared" si="0"/>
        <v>1384.3100000000004</v>
      </c>
    </row>
    <row r="56" spans="1:7" ht="15" x14ac:dyDescent="0.25">
      <c r="A56" s="57">
        <v>44130</v>
      </c>
      <c r="B56" s="57">
        <v>44130</v>
      </c>
      <c r="C56" s="58" t="s">
        <v>551</v>
      </c>
      <c r="D56" s="58" t="s">
        <v>84</v>
      </c>
      <c r="E56" s="133">
        <v>3.6</v>
      </c>
      <c r="F56" s="58"/>
      <c r="G56" s="55">
        <f t="shared" si="0"/>
        <v>1380.7100000000005</v>
      </c>
    </row>
    <row r="57" spans="1:7" ht="15" x14ac:dyDescent="0.25">
      <c r="A57" s="57">
        <v>44126</v>
      </c>
      <c r="B57" s="57">
        <v>44126</v>
      </c>
      <c r="C57" s="58" t="s">
        <v>551</v>
      </c>
      <c r="D57" s="58" t="s">
        <v>2161</v>
      </c>
      <c r="E57" s="133">
        <v>3.85</v>
      </c>
      <c r="F57" s="58"/>
      <c r="G57" s="55">
        <f t="shared" si="0"/>
        <v>1376.8600000000006</v>
      </c>
    </row>
    <row r="58" spans="1:7" ht="15" x14ac:dyDescent="0.25">
      <c r="A58" s="57">
        <v>44130</v>
      </c>
      <c r="B58" s="57">
        <v>44130</v>
      </c>
      <c r="C58" s="58" t="s">
        <v>2892</v>
      </c>
      <c r="D58" s="58" t="s">
        <v>2865</v>
      </c>
      <c r="E58" s="133">
        <v>1.45</v>
      </c>
      <c r="F58" s="58"/>
      <c r="G58" s="55">
        <f t="shared" si="0"/>
        <v>1375.4100000000005</v>
      </c>
    </row>
    <row r="59" spans="1:7" ht="15" x14ac:dyDescent="0.25">
      <c r="A59" s="57">
        <v>44132</v>
      </c>
      <c r="B59" s="57">
        <v>44132</v>
      </c>
      <c r="C59" s="58" t="s">
        <v>893</v>
      </c>
      <c r="D59" s="58" t="s">
        <v>2893</v>
      </c>
      <c r="E59" s="133">
        <v>3.76</v>
      </c>
      <c r="F59" s="58"/>
      <c r="G59" s="55">
        <f t="shared" si="0"/>
        <v>1371.6500000000005</v>
      </c>
    </row>
    <row r="60" spans="1:7" ht="15" x14ac:dyDescent="0.25">
      <c r="A60" s="57">
        <v>44133</v>
      </c>
      <c r="B60" s="57">
        <v>44133</v>
      </c>
      <c r="C60" s="58" t="s">
        <v>551</v>
      </c>
      <c r="D60" s="58" t="s">
        <v>2894</v>
      </c>
      <c r="E60" s="133">
        <v>4.9000000000000004</v>
      </c>
      <c r="F60" s="58"/>
      <c r="G60" s="55">
        <f t="shared" si="0"/>
        <v>1366.7500000000005</v>
      </c>
    </row>
    <row r="61" spans="1:7" ht="15" x14ac:dyDescent="0.25">
      <c r="A61" s="57">
        <v>44134</v>
      </c>
      <c r="B61" s="57">
        <v>44134</v>
      </c>
      <c r="C61" s="58" t="s">
        <v>551</v>
      </c>
      <c r="D61" s="58" t="s">
        <v>18</v>
      </c>
      <c r="E61" s="133">
        <v>8.6999999999999993</v>
      </c>
      <c r="F61" s="58"/>
      <c r="G61" s="55">
        <f t="shared" si="0"/>
        <v>1358.0500000000004</v>
      </c>
    </row>
    <row r="62" spans="1:7" ht="15" x14ac:dyDescent="0.25">
      <c r="A62" s="57">
        <v>44131</v>
      </c>
      <c r="B62" s="57">
        <v>44131</v>
      </c>
      <c r="C62" s="58" t="s">
        <v>107</v>
      </c>
      <c r="D62" s="58" t="s">
        <v>1260</v>
      </c>
      <c r="E62" s="133">
        <v>1.5</v>
      </c>
      <c r="F62" s="58"/>
      <c r="G62" s="55">
        <f t="shared" si="0"/>
        <v>1356.5500000000004</v>
      </c>
    </row>
    <row r="63" spans="1:7" ht="15" x14ac:dyDescent="0.25">
      <c r="A63" s="57">
        <v>44134</v>
      </c>
      <c r="B63" s="57">
        <v>44134</v>
      </c>
      <c r="C63" s="58" t="s">
        <v>87</v>
      </c>
      <c r="D63" s="58" t="s">
        <v>2895</v>
      </c>
      <c r="E63" s="133">
        <v>15.2</v>
      </c>
      <c r="F63" s="58"/>
      <c r="G63" s="55">
        <f t="shared" si="0"/>
        <v>1341.3500000000004</v>
      </c>
    </row>
    <row r="64" spans="1:7" ht="15" x14ac:dyDescent="0.25">
      <c r="A64" s="57">
        <v>44134</v>
      </c>
      <c r="B64" s="57">
        <v>44134</v>
      </c>
      <c r="C64" s="62" t="s">
        <v>80</v>
      </c>
      <c r="D64" s="62" t="s">
        <v>2896</v>
      </c>
      <c r="E64" s="133">
        <v>6.25</v>
      </c>
      <c r="F64" s="58"/>
      <c r="G64" s="55">
        <f t="shared" si="0"/>
        <v>1335.1000000000004</v>
      </c>
    </row>
    <row r="65" spans="1:7" ht="15" x14ac:dyDescent="0.25">
      <c r="A65" s="57">
        <v>44134</v>
      </c>
      <c r="B65" s="57">
        <v>44134</v>
      </c>
      <c r="C65" s="62" t="s">
        <v>551</v>
      </c>
      <c r="D65" s="62" t="s">
        <v>1294</v>
      </c>
      <c r="E65" s="133">
        <v>9.35</v>
      </c>
      <c r="F65" s="58"/>
      <c r="G65" s="55">
        <f t="shared" si="0"/>
        <v>1325.7500000000005</v>
      </c>
    </row>
    <row r="66" spans="1:7" ht="15" x14ac:dyDescent="0.25">
      <c r="A66" s="57">
        <v>44134</v>
      </c>
      <c r="B66" s="57">
        <v>44134</v>
      </c>
      <c r="C66" s="62" t="s">
        <v>59</v>
      </c>
      <c r="D66" s="62" t="s">
        <v>2897</v>
      </c>
      <c r="E66" s="133">
        <v>3.65</v>
      </c>
      <c r="F66" s="58"/>
      <c r="G66" s="55">
        <f t="shared" si="0"/>
        <v>1322.1000000000004</v>
      </c>
    </row>
    <row r="67" spans="1:7" ht="15" x14ac:dyDescent="0.25">
      <c r="A67" s="57">
        <v>44127</v>
      </c>
      <c r="B67" s="57">
        <v>44127</v>
      </c>
      <c r="C67" s="62" t="s">
        <v>551</v>
      </c>
      <c r="D67" s="62" t="s">
        <v>2898</v>
      </c>
      <c r="E67" s="133">
        <v>3</v>
      </c>
      <c r="F67" s="58"/>
      <c r="G67" s="55">
        <f t="shared" si="0"/>
        <v>1319.1000000000004</v>
      </c>
    </row>
    <row r="68" spans="1:7" ht="15" x14ac:dyDescent="0.25">
      <c r="A68" s="57">
        <v>44136</v>
      </c>
      <c r="B68" s="65">
        <v>44136</v>
      </c>
      <c r="C68" s="62" t="s">
        <v>551</v>
      </c>
      <c r="D68" s="233" t="s">
        <v>2899</v>
      </c>
      <c r="E68" s="133">
        <v>4.9000000000000004</v>
      </c>
      <c r="F68" s="58"/>
      <c r="G68" s="55">
        <f t="shared" si="0"/>
        <v>1314.2000000000003</v>
      </c>
    </row>
    <row r="69" spans="1:7" ht="15" x14ac:dyDescent="0.25">
      <c r="A69" s="57">
        <v>44124</v>
      </c>
      <c r="B69" s="65">
        <v>44124</v>
      </c>
      <c r="C69" s="232" t="s">
        <v>2900</v>
      </c>
      <c r="D69" s="233" t="s">
        <v>2901</v>
      </c>
      <c r="E69" s="234">
        <v>80</v>
      </c>
      <c r="F69" s="58"/>
      <c r="G69" s="55">
        <f t="shared" si="0"/>
        <v>1234.2000000000003</v>
      </c>
    </row>
    <row r="70" spans="1:7" ht="15" x14ac:dyDescent="0.25">
      <c r="A70" s="57">
        <v>44137</v>
      </c>
      <c r="B70" s="65">
        <v>44137</v>
      </c>
      <c r="C70" s="232" t="s">
        <v>114</v>
      </c>
      <c r="D70" s="233" t="s">
        <v>2902</v>
      </c>
      <c r="E70" s="234">
        <v>7.75</v>
      </c>
      <c r="F70" s="58"/>
      <c r="G70" s="55">
        <f t="shared" si="0"/>
        <v>1226.4500000000003</v>
      </c>
    </row>
    <row r="71" spans="1:7" ht="15" x14ac:dyDescent="0.25">
      <c r="A71" s="57">
        <v>44138</v>
      </c>
      <c r="B71" s="65">
        <v>44138</v>
      </c>
      <c r="C71" s="232" t="s">
        <v>1603</v>
      </c>
      <c r="D71" s="233" t="s">
        <v>2903</v>
      </c>
      <c r="E71" s="234">
        <v>5.5</v>
      </c>
      <c r="F71" s="58"/>
      <c r="G71" s="55">
        <f t="shared" si="0"/>
        <v>1220.9500000000003</v>
      </c>
    </row>
    <row r="72" spans="1:7" ht="15" x14ac:dyDescent="0.25">
      <c r="A72" s="57">
        <v>44134</v>
      </c>
      <c r="B72" s="65">
        <v>44134</v>
      </c>
      <c r="C72" s="232" t="s">
        <v>2892</v>
      </c>
      <c r="D72" s="233" t="s">
        <v>2878</v>
      </c>
      <c r="E72" s="234">
        <v>1.9</v>
      </c>
      <c r="F72" s="58"/>
      <c r="G72" s="55">
        <f t="shared" ref="G72:G122" si="1">G71-E72</f>
        <v>1219.0500000000002</v>
      </c>
    </row>
    <row r="73" spans="1:7" ht="15" x14ac:dyDescent="0.25">
      <c r="A73" s="57">
        <v>44134</v>
      </c>
      <c r="B73" s="65">
        <v>44134</v>
      </c>
      <c r="C73" s="232" t="s">
        <v>788</v>
      </c>
      <c r="D73" s="233" t="s">
        <v>2878</v>
      </c>
      <c r="E73" s="234">
        <v>1.45</v>
      </c>
      <c r="F73" s="58"/>
      <c r="G73" s="55">
        <f t="shared" si="1"/>
        <v>1217.6000000000001</v>
      </c>
    </row>
    <row r="74" spans="1:7" ht="15" x14ac:dyDescent="0.25">
      <c r="A74" s="57">
        <v>44139</v>
      </c>
      <c r="B74" s="65">
        <v>44139</v>
      </c>
      <c r="C74" s="232" t="s">
        <v>107</v>
      </c>
      <c r="D74" s="233" t="s">
        <v>2904</v>
      </c>
      <c r="E74" s="234">
        <v>1.4</v>
      </c>
      <c r="F74" s="58"/>
      <c r="G74" s="55">
        <f t="shared" si="1"/>
        <v>1216.2</v>
      </c>
    </row>
    <row r="75" spans="1:7" ht="15" x14ac:dyDescent="0.25">
      <c r="A75" s="57">
        <v>44134</v>
      </c>
      <c r="B75" s="65">
        <v>44134</v>
      </c>
      <c r="C75" s="232" t="s">
        <v>122</v>
      </c>
      <c r="D75" s="233" t="s">
        <v>2905</v>
      </c>
      <c r="E75" s="234">
        <v>1.65</v>
      </c>
      <c r="F75" s="58"/>
      <c r="G75" s="55">
        <f t="shared" si="1"/>
        <v>1214.55</v>
      </c>
    </row>
    <row r="76" spans="1:7" ht="15" x14ac:dyDescent="0.25">
      <c r="A76" s="57">
        <v>44133</v>
      </c>
      <c r="B76" s="65">
        <v>44133</v>
      </c>
      <c r="C76" s="232" t="s">
        <v>551</v>
      </c>
      <c r="D76" s="233" t="s">
        <v>387</v>
      </c>
      <c r="E76" s="234">
        <v>3.3</v>
      </c>
      <c r="F76" s="58"/>
      <c r="G76" s="55">
        <f t="shared" si="1"/>
        <v>1211.25</v>
      </c>
    </row>
    <row r="77" spans="1:7" ht="15" x14ac:dyDescent="0.25">
      <c r="A77" s="57">
        <v>44137</v>
      </c>
      <c r="B77" s="65">
        <v>44137</v>
      </c>
      <c r="C77" s="232" t="s">
        <v>135</v>
      </c>
      <c r="D77" s="233" t="s">
        <v>2906</v>
      </c>
      <c r="E77" s="234">
        <v>4.7</v>
      </c>
      <c r="F77" s="58"/>
      <c r="G77" s="55">
        <f t="shared" si="1"/>
        <v>1206.55</v>
      </c>
    </row>
    <row r="78" spans="1:7" ht="15" x14ac:dyDescent="0.25">
      <c r="A78" s="57">
        <v>44138</v>
      </c>
      <c r="B78" s="65">
        <v>44138</v>
      </c>
      <c r="C78" s="232" t="s">
        <v>59</v>
      </c>
      <c r="D78" s="233" t="s">
        <v>2907</v>
      </c>
      <c r="E78" s="234">
        <v>6.5</v>
      </c>
      <c r="F78" s="58"/>
      <c r="G78" s="55">
        <f t="shared" si="1"/>
        <v>1200.05</v>
      </c>
    </row>
    <row r="79" spans="1:7" ht="15" x14ac:dyDescent="0.25">
      <c r="A79" s="57">
        <v>44139</v>
      </c>
      <c r="B79" s="65">
        <v>44139</v>
      </c>
      <c r="C79" s="232" t="s">
        <v>551</v>
      </c>
      <c r="D79" s="233" t="s">
        <v>2908</v>
      </c>
      <c r="E79" s="234">
        <v>3.5</v>
      </c>
      <c r="F79" s="58"/>
      <c r="G79" s="55">
        <f t="shared" si="1"/>
        <v>1196.55</v>
      </c>
    </row>
    <row r="80" spans="1:7" ht="15" x14ac:dyDescent="0.25">
      <c r="A80" s="57">
        <v>44138</v>
      </c>
      <c r="B80" s="65">
        <v>44138</v>
      </c>
      <c r="C80" s="232" t="s">
        <v>72</v>
      </c>
      <c r="D80" s="233" t="s">
        <v>2909</v>
      </c>
      <c r="E80" s="234">
        <v>5.35</v>
      </c>
      <c r="F80" s="58"/>
      <c r="G80" s="55">
        <f t="shared" si="1"/>
        <v>1191.2</v>
      </c>
    </row>
    <row r="81" spans="1:7" ht="15" x14ac:dyDescent="0.25">
      <c r="A81" s="57">
        <v>44139</v>
      </c>
      <c r="B81" s="65">
        <v>44139</v>
      </c>
      <c r="C81" s="232" t="s">
        <v>2910</v>
      </c>
      <c r="D81" s="233" t="s">
        <v>2911</v>
      </c>
      <c r="E81" s="234">
        <v>2.0499999999999998</v>
      </c>
      <c r="F81" s="58"/>
      <c r="G81" s="55">
        <f t="shared" si="1"/>
        <v>1189.1500000000001</v>
      </c>
    </row>
    <row r="82" spans="1:7" ht="15" x14ac:dyDescent="0.25">
      <c r="A82" s="57">
        <v>44138</v>
      </c>
      <c r="B82" s="65">
        <v>44138</v>
      </c>
      <c r="C82" s="232" t="s">
        <v>72</v>
      </c>
      <c r="D82" s="233" t="s">
        <v>2912</v>
      </c>
      <c r="E82" s="234">
        <v>2.75</v>
      </c>
      <c r="F82" s="58"/>
      <c r="G82" s="55">
        <f t="shared" si="1"/>
        <v>1186.4000000000001</v>
      </c>
    </row>
    <row r="83" spans="1:7" ht="15" x14ac:dyDescent="0.25">
      <c r="A83" s="57">
        <v>44139</v>
      </c>
      <c r="B83" s="65">
        <v>44140</v>
      </c>
      <c r="C83" s="232" t="s">
        <v>107</v>
      </c>
      <c r="D83" s="233" t="s">
        <v>2913</v>
      </c>
      <c r="E83" s="234">
        <v>1.45</v>
      </c>
      <c r="F83" s="58"/>
      <c r="G83" s="55">
        <f t="shared" si="1"/>
        <v>1184.95</v>
      </c>
    </row>
    <row r="84" spans="1:7" ht="15" x14ac:dyDescent="0.25">
      <c r="A84" s="57">
        <v>44139</v>
      </c>
      <c r="B84" s="65">
        <v>44140</v>
      </c>
      <c r="C84" s="232" t="s">
        <v>107</v>
      </c>
      <c r="D84" s="233" t="s">
        <v>2913</v>
      </c>
      <c r="E84" s="234">
        <v>0.6</v>
      </c>
      <c r="F84" s="58"/>
      <c r="G84" s="55">
        <f t="shared" si="1"/>
        <v>1184.3500000000001</v>
      </c>
    </row>
    <row r="85" spans="1:7" ht="15" x14ac:dyDescent="0.25">
      <c r="A85" s="57">
        <v>44139</v>
      </c>
      <c r="B85" s="65">
        <v>44140</v>
      </c>
      <c r="C85" s="232" t="s">
        <v>107</v>
      </c>
      <c r="D85" s="233" t="s">
        <v>2913</v>
      </c>
      <c r="E85" s="234">
        <v>1.5</v>
      </c>
      <c r="F85" s="58"/>
      <c r="G85" s="55">
        <f t="shared" si="1"/>
        <v>1182.8500000000001</v>
      </c>
    </row>
    <row r="86" spans="1:7" ht="15" x14ac:dyDescent="0.25">
      <c r="A86" s="57">
        <v>44138</v>
      </c>
      <c r="B86" s="65">
        <v>44138</v>
      </c>
      <c r="C86" s="232" t="s">
        <v>435</v>
      </c>
      <c r="D86" s="233" t="s">
        <v>2914</v>
      </c>
      <c r="E86" s="234">
        <v>6.3</v>
      </c>
      <c r="F86" s="58"/>
      <c r="G86" s="55">
        <f t="shared" si="1"/>
        <v>1176.5500000000002</v>
      </c>
    </row>
    <row r="87" spans="1:7" ht="15" x14ac:dyDescent="0.25">
      <c r="A87" s="57">
        <v>44139</v>
      </c>
      <c r="B87" s="65">
        <v>44139</v>
      </c>
      <c r="C87" s="232" t="s">
        <v>551</v>
      </c>
      <c r="D87" s="233" t="s">
        <v>2915</v>
      </c>
      <c r="E87" s="234">
        <v>14.3</v>
      </c>
      <c r="F87" s="58"/>
      <c r="G87" s="55">
        <f t="shared" si="1"/>
        <v>1162.2500000000002</v>
      </c>
    </row>
    <row r="88" spans="1:7" ht="15" x14ac:dyDescent="0.25">
      <c r="A88" s="57">
        <v>44139</v>
      </c>
      <c r="B88" s="65">
        <v>44139</v>
      </c>
      <c r="C88" s="232" t="s">
        <v>551</v>
      </c>
      <c r="D88" s="233" t="s">
        <v>2916</v>
      </c>
      <c r="E88" s="234">
        <v>3.4</v>
      </c>
      <c r="F88" s="58"/>
      <c r="G88" s="55">
        <f t="shared" si="1"/>
        <v>1158.8500000000001</v>
      </c>
    </row>
    <row r="89" spans="1:7" ht="15" x14ac:dyDescent="0.25">
      <c r="A89" s="57">
        <v>44125</v>
      </c>
      <c r="B89" s="65">
        <v>44125</v>
      </c>
      <c r="C89" s="232" t="s">
        <v>107</v>
      </c>
      <c r="D89" s="233" t="s">
        <v>2917</v>
      </c>
      <c r="E89" s="234">
        <v>2</v>
      </c>
      <c r="F89" s="58"/>
      <c r="G89" s="55">
        <f t="shared" si="1"/>
        <v>1156.8500000000001</v>
      </c>
    </row>
    <row r="90" spans="1:7" ht="15" x14ac:dyDescent="0.25">
      <c r="A90" s="57">
        <v>44138</v>
      </c>
      <c r="B90" s="65">
        <v>44138</v>
      </c>
      <c r="C90" s="232" t="s">
        <v>66</v>
      </c>
      <c r="D90" s="233" t="s">
        <v>7</v>
      </c>
      <c r="E90" s="234">
        <v>2.85</v>
      </c>
      <c r="F90" s="58"/>
      <c r="G90" s="55">
        <f t="shared" si="1"/>
        <v>1154.0000000000002</v>
      </c>
    </row>
    <row r="91" spans="1:7" ht="15" x14ac:dyDescent="0.25">
      <c r="A91" s="57">
        <v>44137</v>
      </c>
      <c r="B91" s="65">
        <v>44137</v>
      </c>
      <c r="C91" s="232" t="s">
        <v>2918</v>
      </c>
      <c r="D91" s="233" t="s">
        <v>2919</v>
      </c>
      <c r="E91" s="234">
        <v>2.4</v>
      </c>
      <c r="F91" s="58"/>
      <c r="G91" s="55">
        <f t="shared" si="1"/>
        <v>1151.6000000000001</v>
      </c>
    </row>
    <row r="92" spans="1:7" ht="15" x14ac:dyDescent="0.25">
      <c r="A92" s="57">
        <v>44138</v>
      </c>
      <c r="B92" s="65">
        <v>44138</v>
      </c>
      <c r="C92" s="232" t="s">
        <v>2920</v>
      </c>
      <c r="D92" s="233" t="s">
        <v>2921</v>
      </c>
      <c r="E92" s="234">
        <v>20</v>
      </c>
      <c r="F92" s="58"/>
      <c r="G92" s="55">
        <f t="shared" si="1"/>
        <v>1131.6000000000001</v>
      </c>
    </row>
    <row r="93" spans="1:7" ht="15" x14ac:dyDescent="0.25">
      <c r="A93" s="57">
        <v>44140</v>
      </c>
      <c r="B93" s="65">
        <v>44140</v>
      </c>
      <c r="C93" s="232" t="s">
        <v>551</v>
      </c>
      <c r="D93" s="233" t="s">
        <v>2922</v>
      </c>
      <c r="E93" s="234">
        <v>11.05</v>
      </c>
      <c r="F93" s="58"/>
      <c r="G93" s="55">
        <f t="shared" si="1"/>
        <v>1120.5500000000002</v>
      </c>
    </row>
    <row r="94" spans="1:7" ht="15" x14ac:dyDescent="0.25">
      <c r="A94" s="57">
        <v>44133</v>
      </c>
      <c r="B94" s="65">
        <v>44133</v>
      </c>
      <c r="C94" s="232" t="s">
        <v>535</v>
      </c>
      <c r="D94" s="233" t="s">
        <v>2923</v>
      </c>
      <c r="E94" s="234">
        <v>1.35</v>
      </c>
      <c r="F94" s="58"/>
      <c r="G94" s="55">
        <f t="shared" si="1"/>
        <v>1119.2000000000003</v>
      </c>
    </row>
    <row r="95" spans="1:7" ht="15" x14ac:dyDescent="0.25">
      <c r="A95" s="57">
        <v>44137</v>
      </c>
      <c r="B95" s="65">
        <v>44137</v>
      </c>
      <c r="C95" s="232" t="s">
        <v>2924</v>
      </c>
      <c r="D95" s="233" t="s">
        <v>2925</v>
      </c>
      <c r="E95" s="234">
        <v>1</v>
      </c>
      <c r="F95" s="58"/>
      <c r="G95" s="55">
        <f t="shared" si="1"/>
        <v>1118.2000000000003</v>
      </c>
    </row>
    <row r="96" spans="1:7" ht="15" x14ac:dyDescent="0.25">
      <c r="A96" s="57">
        <v>44141</v>
      </c>
      <c r="B96" s="65">
        <v>44141</v>
      </c>
      <c r="C96" s="232" t="s">
        <v>364</v>
      </c>
      <c r="D96" s="233" t="s">
        <v>2926</v>
      </c>
      <c r="E96" s="234">
        <v>30</v>
      </c>
      <c r="F96" s="58"/>
      <c r="G96" s="55">
        <f t="shared" si="1"/>
        <v>1088.2000000000003</v>
      </c>
    </row>
    <row r="97" spans="1:7" ht="15" x14ac:dyDescent="0.25">
      <c r="A97" s="57">
        <v>44141</v>
      </c>
      <c r="B97" s="65">
        <v>44141</v>
      </c>
      <c r="C97" s="232" t="s">
        <v>2850</v>
      </c>
      <c r="D97" s="233" t="s">
        <v>2927</v>
      </c>
      <c r="E97" s="234">
        <v>19.690000000000001</v>
      </c>
      <c r="F97" s="58"/>
      <c r="G97" s="55">
        <f t="shared" si="1"/>
        <v>1068.5100000000002</v>
      </c>
    </row>
    <row r="98" spans="1:7" ht="15" x14ac:dyDescent="0.25">
      <c r="A98" s="57">
        <v>44135</v>
      </c>
      <c r="B98" s="65">
        <v>44135</v>
      </c>
      <c r="C98" s="232" t="s">
        <v>107</v>
      </c>
      <c r="D98" s="233" t="s">
        <v>2928</v>
      </c>
      <c r="E98" s="234">
        <v>1.2</v>
      </c>
      <c r="F98" s="58"/>
      <c r="G98" s="55">
        <f t="shared" si="1"/>
        <v>1067.3100000000002</v>
      </c>
    </row>
    <row r="99" spans="1:7" ht="15" x14ac:dyDescent="0.25">
      <c r="A99" s="57">
        <v>44138</v>
      </c>
      <c r="B99" s="65">
        <v>44138</v>
      </c>
      <c r="C99" s="232" t="s">
        <v>107</v>
      </c>
      <c r="D99" s="233" t="s">
        <v>2929</v>
      </c>
      <c r="E99" s="234">
        <v>1.7</v>
      </c>
      <c r="F99" s="58"/>
      <c r="G99" s="55">
        <f t="shared" si="1"/>
        <v>1065.6100000000001</v>
      </c>
    </row>
    <row r="100" spans="1:7" ht="15" x14ac:dyDescent="0.25">
      <c r="A100" s="57">
        <v>44138</v>
      </c>
      <c r="B100" s="65">
        <v>44138</v>
      </c>
      <c r="C100" s="232" t="s">
        <v>107</v>
      </c>
      <c r="D100" s="233" t="s">
        <v>2929</v>
      </c>
      <c r="E100" s="234">
        <v>1.7</v>
      </c>
      <c r="F100" s="58"/>
      <c r="G100" s="55">
        <f t="shared" si="1"/>
        <v>1063.9100000000001</v>
      </c>
    </row>
    <row r="101" spans="1:7" ht="15" x14ac:dyDescent="0.25">
      <c r="A101" s="57">
        <v>44136</v>
      </c>
      <c r="B101" s="65">
        <v>44136</v>
      </c>
      <c r="C101" s="232" t="s">
        <v>535</v>
      </c>
      <c r="D101" s="233" t="s">
        <v>2514</v>
      </c>
      <c r="E101" s="234">
        <v>5.35</v>
      </c>
      <c r="F101" s="58"/>
      <c r="G101" s="55">
        <f t="shared" si="1"/>
        <v>1058.5600000000002</v>
      </c>
    </row>
    <row r="102" spans="1:7" ht="15" x14ac:dyDescent="0.25">
      <c r="A102" s="57">
        <v>44141</v>
      </c>
      <c r="B102" s="65">
        <v>44141</v>
      </c>
      <c r="C102" s="232" t="s">
        <v>535</v>
      </c>
      <c r="D102" s="233" t="s">
        <v>2930</v>
      </c>
      <c r="E102" s="234">
        <v>1.65</v>
      </c>
      <c r="F102" s="58"/>
      <c r="G102" s="55">
        <f t="shared" si="1"/>
        <v>1056.9100000000001</v>
      </c>
    </row>
    <row r="103" spans="1:7" ht="15" x14ac:dyDescent="0.25">
      <c r="A103" s="57">
        <v>44141</v>
      </c>
      <c r="B103" s="65">
        <v>44141</v>
      </c>
      <c r="C103" s="232" t="s">
        <v>551</v>
      </c>
      <c r="D103" s="233" t="s">
        <v>1294</v>
      </c>
      <c r="E103" s="234">
        <v>12.15</v>
      </c>
      <c r="F103" s="58"/>
      <c r="G103" s="55">
        <f t="shared" si="1"/>
        <v>1044.76</v>
      </c>
    </row>
    <row r="104" spans="1:7" ht="15" x14ac:dyDescent="0.25">
      <c r="A104" s="57">
        <v>44141</v>
      </c>
      <c r="B104" s="65">
        <v>44141</v>
      </c>
      <c r="C104" s="232" t="s">
        <v>551</v>
      </c>
      <c r="D104" s="233" t="s">
        <v>2931</v>
      </c>
      <c r="E104" s="234">
        <v>3.2</v>
      </c>
      <c r="F104" s="58"/>
      <c r="G104" s="55">
        <f t="shared" si="1"/>
        <v>1041.56</v>
      </c>
    </row>
    <row r="105" spans="1:7" ht="15" x14ac:dyDescent="0.25">
      <c r="A105" s="57">
        <v>44141</v>
      </c>
      <c r="B105" s="65">
        <v>44141</v>
      </c>
      <c r="C105" s="232" t="s">
        <v>2932</v>
      </c>
      <c r="D105" s="233" t="s">
        <v>2933</v>
      </c>
      <c r="E105" s="234">
        <v>1</v>
      </c>
      <c r="F105" s="58"/>
      <c r="G105" s="55">
        <f t="shared" si="1"/>
        <v>1040.56</v>
      </c>
    </row>
    <row r="106" spans="1:7" ht="15" x14ac:dyDescent="0.25">
      <c r="A106" s="57">
        <v>44142</v>
      </c>
      <c r="B106" s="65">
        <v>44142</v>
      </c>
      <c r="C106" s="232" t="s">
        <v>59</v>
      </c>
      <c r="D106" s="233" t="s">
        <v>2934</v>
      </c>
      <c r="E106" s="234">
        <v>2.7</v>
      </c>
      <c r="F106" s="58"/>
      <c r="G106" s="55">
        <f t="shared" si="1"/>
        <v>1037.8599999999999</v>
      </c>
    </row>
    <row r="107" spans="1:7" ht="15" x14ac:dyDescent="0.25">
      <c r="A107" s="57">
        <v>44142</v>
      </c>
      <c r="B107" s="65">
        <v>44142</v>
      </c>
      <c r="C107" s="232" t="s">
        <v>551</v>
      </c>
      <c r="D107" s="233" t="s">
        <v>2930</v>
      </c>
      <c r="E107" s="234">
        <v>5.4</v>
      </c>
      <c r="F107" s="58"/>
      <c r="G107" s="55">
        <f t="shared" si="1"/>
        <v>1032.4599999999998</v>
      </c>
    </row>
    <row r="108" spans="1:7" ht="15" x14ac:dyDescent="0.25">
      <c r="A108" s="57">
        <v>44142</v>
      </c>
      <c r="B108" s="65">
        <v>44142</v>
      </c>
      <c r="C108" s="232" t="s">
        <v>1405</v>
      </c>
      <c r="D108" s="233" t="s">
        <v>2935</v>
      </c>
      <c r="E108" s="234">
        <v>1</v>
      </c>
      <c r="F108" s="58"/>
      <c r="G108" s="55">
        <f t="shared" si="1"/>
        <v>1031.4599999999998</v>
      </c>
    </row>
    <row r="109" spans="1:7" ht="15" x14ac:dyDescent="0.25">
      <c r="A109" s="57">
        <v>44142</v>
      </c>
      <c r="B109" s="65">
        <v>44142</v>
      </c>
      <c r="C109" s="232" t="s">
        <v>59</v>
      </c>
      <c r="D109" s="233" t="s">
        <v>2936</v>
      </c>
      <c r="E109" s="234">
        <v>2.2999999999999998</v>
      </c>
      <c r="F109" s="58"/>
      <c r="G109" s="55">
        <f t="shared" si="1"/>
        <v>1029.1599999999999</v>
      </c>
    </row>
    <row r="110" spans="1:7" ht="15" x14ac:dyDescent="0.25">
      <c r="A110" s="57">
        <v>44142</v>
      </c>
      <c r="B110" s="65">
        <v>44142</v>
      </c>
      <c r="C110" s="232" t="s">
        <v>2937</v>
      </c>
      <c r="D110" s="233" t="s">
        <v>2938</v>
      </c>
      <c r="E110" s="234">
        <v>7.4</v>
      </c>
      <c r="F110" s="58"/>
      <c r="G110" s="55">
        <f t="shared" si="1"/>
        <v>1021.7599999999999</v>
      </c>
    </row>
    <row r="111" spans="1:7" ht="15" x14ac:dyDescent="0.25">
      <c r="A111" s="57">
        <v>44142</v>
      </c>
      <c r="B111" s="65">
        <v>44142</v>
      </c>
      <c r="C111" s="232" t="s">
        <v>2937</v>
      </c>
      <c r="D111" s="233" t="s">
        <v>2938</v>
      </c>
      <c r="E111" s="234">
        <v>7.9</v>
      </c>
      <c r="F111" s="58"/>
      <c r="G111" s="55">
        <f t="shared" si="1"/>
        <v>1013.8599999999999</v>
      </c>
    </row>
    <row r="112" spans="1:7" ht="15" x14ac:dyDescent="0.25">
      <c r="A112" s="57">
        <v>44143</v>
      </c>
      <c r="B112" s="65">
        <v>44143</v>
      </c>
      <c r="C112" s="232" t="s">
        <v>122</v>
      </c>
      <c r="D112" s="233" t="s">
        <v>2939</v>
      </c>
      <c r="E112" s="234">
        <v>3.7</v>
      </c>
      <c r="F112" s="58"/>
      <c r="G112" s="55">
        <f t="shared" si="1"/>
        <v>1010.1599999999999</v>
      </c>
    </row>
    <row r="113" spans="1:9" ht="15" x14ac:dyDescent="0.25">
      <c r="A113" s="57">
        <v>44143</v>
      </c>
      <c r="B113" s="65">
        <v>44143</v>
      </c>
      <c r="C113" s="232" t="s">
        <v>551</v>
      </c>
      <c r="D113" s="233" t="s">
        <v>2940</v>
      </c>
      <c r="E113" s="234">
        <v>4.55</v>
      </c>
      <c r="F113" s="58"/>
      <c r="G113" s="55">
        <f t="shared" si="1"/>
        <v>1005.6099999999999</v>
      </c>
    </row>
    <row r="114" spans="1:9" ht="15" x14ac:dyDescent="0.25">
      <c r="A114" s="57">
        <v>44143</v>
      </c>
      <c r="B114" s="65">
        <v>44143</v>
      </c>
      <c r="C114" s="232" t="s">
        <v>2850</v>
      </c>
      <c r="D114" s="233" t="s">
        <v>2852</v>
      </c>
      <c r="E114" s="234">
        <v>35.75</v>
      </c>
      <c r="F114" s="58"/>
      <c r="G114" s="55">
        <f t="shared" si="1"/>
        <v>969.8599999999999</v>
      </c>
      <c r="I114" s="244"/>
    </row>
    <row r="115" spans="1:9" ht="15" x14ac:dyDescent="0.25">
      <c r="A115" s="57">
        <v>44144</v>
      </c>
      <c r="B115" s="65">
        <v>44144</v>
      </c>
      <c r="C115" s="232" t="s">
        <v>1019</v>
      </c>
      <c r="D115" s="233" t="s">
        <v>2941</v>
      </c>
      <c r="E115" s="234">
        <v>0.65</v>
      </c>
      <c r="F115" s="58"/>
      <c r="G115" s="55">
        <f t="shared" si="1"/>
        <v>969.20999999999992</v>
      </c>
    </row>
    <row r="116" spans="1:9" ht="15" x14ac:dyDescent="0.25">
      <c r="A116" s="57">
        <v>44144</v>
      </c>
      <c r="B116" s="65">
        <v>44144</v>
      </c>
      <c r="C116" s="58" t="s">
        <v>551</v>
      </c>
      <c r="D116" s="58" t="s">
        <v>1294</v>
      </c>
      <c r="E116" s="133">
        <v>5.65</v>
      </c>
      <c r="F116" s="58"/>
      <c r="G116" s="55">
        <f t="shared" si="1"/>
        <v>963.56</v>
      </c>
    </row>
    <row r="117" spans="1:9" ht="15" x14ac:dyDescent="0.25">
      <c r="A117" s="57">
        <v>44141</v>
      </c>
      <c r="B117" s="65">
        <v>44141</v>
      </c>
      <c r="C117" s="58" t="s">
        <v>551</v>
      </c>
      <c r="D117" s="58" t="s">
        <v>422</v>
      </c>
      <c r="E117" s="234">
        <v>9.5500000000000007</v>
      </c>
      <c r="F117" s="58"/>
      <c r="G117" s="55">
        <f t="shared" si="1"/>
        <v>954.01</v>
      </c>
    </row>
    <row r="118" spans="1:9" ht="15" x14ac:dyDescent="0.25">
      <c r="A118" s="57">
        <v>44138</v>
      </c>
      <c r="B118" s="65">
        <v>44138</v>
      </c>
      <c r="C118" s="58" t="s">
        <v>710</v>
      </c>
      <c r="D118" s="58" t="s">
        <v>2942</v>
      </c>
      <c r="E118" s="234">
        <v>1.2</v>
      </c>
      <c r="F118" s="58"/>
      <c r="G118" s="55">
        <f t="shared" si="1"/>
        <v>952.81</v>
      </c>
    </row>
    <row r="119" spans="1:9" ht="15" x14ac:dyDescent="0.25">
      <c r="A119" s="57">
        <v>44140</v>
      </c>
      <c r="B119" s="65">
        <v>44140</v>
      </c>
      <c r="C119" s="58" t="s">
        <v>435</v>
      </c>
      <c r="D119" s="58" t="s">
        <v>2943</v>
      </c>
      <c r="E119" s="133">
        <v>11.4</v>
      </c>
      <c r="F119" s="58"/>
      <c r="G119" s="55">
        <f t="shared" si="1"/>
        <v>941.41</v>
      </c>
    </row>
    <row r="120" spans="1:9" ht="15" x14ac:dyDescent="0.25">
      <c r="A120" s="57">
        <v>44144</v>
      </c>
      <c r="B120" s="65">
        <v>44144</v>
      </c>
      <c r="C120" s="58" t="s">
        <v>128</v>
      </c>
      <c r="D120" s="58" t="s">
        <v>2944</v>
      </c>
      <c r="E120" s="234">
        <v>2.7</v>
      </c>
      <c r="F120" s="58"/>
      <c r="G120" s="55">
        <f t="shared" si="1"/>
        <v>938.70999999999992</v>
      </c>
    </row>
    <row r="121" spans="1:9" ht="15" x14ac:dyDescent="0.25">
      <c r="A121" s="57">
        <v>44144</v>
      </c>
      <c r="B121" s="65">
        <v>44144</v>
      </c>
      <c r="C121" s="58" t="s">
        <v>435</v>
      </c>
      <c r="D121" s="58" t="s">
        <v>2945</v>
      </c>
      <c r="E121" s="234">
        <v>9.1999999999999993</v>
      </c>
      <c r="F121" s="58"/>
      <c r="G121" s="55">
        <f t="shared" si="1"/>
        <v>929.50999999999988</v>
      </c>
    </row>
    <row r="122" spans="1:9" ht="15" x14ac:dyDescent="0.25">
      <c r="A122" s="57">
        <v>44144</v>
      </c>
      <c r="B122" s="65">
        <v>44144</v>
      </c>
      <c r="C122" s="58" t="s">
        <v>2946</v>
      </c>
      <c r="D122" s="58" t="s">
        <v>2947</v>
      </c>
      <c r="E122" s="133">
        <v>12</v>
      </c>
      <c r="F122" s="58"/>
      <c r="G122" s="55">
        <f t="shared" si="1"/>
        <v>917.50999999999988</v>
      </c>
    </row>
    <row r="123" spans="1:9" ht="15.75" thickBot="1" x14ac:dyDescent="0.3">
      <c r="A123" s="58"/>
      <c r="B123" s="61"/>
      <c r="C123" s="256"/>
      <c r="D123" s="257"/>
      <c r="E123" s="238"/>
      <c r="F123" s="58"/>
      <c r="G123" s="240"/>
    </row>
    <row r="124" spans="1:9" ht="15.75" thickBot="1" x14ac:dyDescent="0.3">
      <c r="E124" s="239">
        <f>SUM(E6:E123)</f>
        <v>977.63000000000034</v>
      </c>
      <c r="G124" s="241"/>
    </row>
  </sheetData>
  <mergeCells count="2">
    <mergeCell ref="B1:C1"/>
    <mergeCell ref="C123:D1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Liq 1</vt:lpstr>
      <vt:lpstr>LIQ 2</vt:lpstr>
      <vt:lpstr>LIQUIDACIÓ 3</vt:lpstr>
      <vt:lpstr>LIQ 4</vt:lpstr>
      <vt:lpstr>divisa</vt:lpstr>
      <vt:lpstr>LIQ 5</vt:lpstr>
      <vt:lpstr>LIQ 6</vt:lpstr>
      <vt:lpstr>LIQ 7</vt:lpstr>
      <vt:lpstr>LIQ 8</vt:lpstr>
      <vt:lpstr>LIQ 9</vt:lpstr>
      <vt:lpstr>LIQUID 10</vt:lpstr>
      <vt:lpstr>LIQUID 11</vt:lpstr>
      <vt:lpstr>LIQUIDACIÓN 14</vt:lpstr>
      <vt:lpstr>LIQUIDACIÓN 15</vt:lpstr>
      <vt:lpstr>LIQUIDACIÓN 16</vt:lpstr>
      <vt:lpstr>LIQUIDACIÓN 17</vt:lpstr>
      <vt:lpstr>liquidación 18</vt:lpstr>
      <vt:lpstr>LIQUIDACIÓN 19</vt:lpstr>
      <vt:lpstr>LIQUIDACIÓN 20</vt:lpstr>
      <vt:lpstr>LIQUIDACIÓN 21</vt:lpstr>
      <vt:lpstr>LIQUIDACIÓN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GRANELL GARCÍA - SOLEDAD</dc:creator>
  <cp:lastModifiedBy>MARÍN GONZÁLEZ - CAROLINA</cp:lastModifiedBy>
  <cp:lastPrinted>2021-01-20T10:54:08Z</cp:lastPrinted>
  <dcterms:created xsi:type="dcterms:W3CDTF">2018-03-21T18:42:55Z</dcterms:created>
  <dcterms:modified xsi:type="dcterms:W3CDTF">2021-05-31T09:01:50Z</dcterms:modified>
</cp:coreProperties>
</file>